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Example" state="visible" r:id="rId5"/>
    <sheet sheetId="3" name="Your products" state="visible" r:id="rId6"/>
    <sheet sheetId="4" name="Settings" state="visible" r:id="rId7"/>
  </sheets>
  <calcPr calcId="171027" fullCalcOnLoad="1"/>
</workbook>
</file>

<file path=xl/sharedStrings.xml><?xml version="1.0" encoding="utf-8"?>
<sst xmlns="http://schemas.openxmlformats.org/spreadsheetml/2006/main" count="188" uniqueCount="127">
  <si>
    <t>Ecommerce inventory planning worksheet</t>
  </si>
  <si>
    <t>Illustrative data: the four products on the Example sheet are made up to show how the sheet works. They are not benchmarks.</t>
  </si>
  <si>
    <t>Free spreadsheet from Product Metrics. No sign-up needed. October 2026.</t>
  </si>
  <si>
    <t>What it does</t>
  </si>
  <si>
    <t>A product-level review of profit, stock capital and availability. For each product it shows GMROI, how many weeks the stock covers, the revenue at risk before the next delivery and the capital tied up in excess stock.</t>
  </si>
  <si>
    <t>It is a review aid, not a purchase order. It suggests what to look at for each product, with a reason and what to check before acting. Buying more, ordering less and clearance stay your decision.</t>
  </si>
  <si>
    <t>How to use it</t>
  </si>
  <si>
    <t>1. Look at the Example sheet: four products worked through, with totals.</t>
  </si>
  <si>
    <t>2. On Your products, fill the lilac cells, one product per row. There are formulas ready for 200 products. Grey cells are formulas: do not type over them.</t>
  </si>
  <si>
    <t>3. Set your break-even POAS on the Settings sheet. It is 1.0 by default.</t>
  </si>
  <si>
    <t>4. Filter by category or brand with the buttons in the header row. The totals row adds up the visible rows only, so it gives that group its own GMROI.</t>
  </si>
  <si>
    <t>5. Use the same 12 months and the same cost basis for every product.</t>
  </si>
  <si>
    <t>6. Read Suggested review, Reason and Check before acting together, and work through Before you act below.</t>
  </si>
  <si>
    <t>Before you act</t>
  </si>
  <si>
    <t>The sheet cannot see these. Check them for every product before you follow a suggested review:</t>
  </si>
  <si>
    <t>Seasonality: is a peak or a quiet period ahead? A forecast from a recent average misses both.</t>
  </si>
  <si>
    <t>Returns: does the product come back often? Returned units can refill stock, and gross profit after returns may be lower than it looks.</t>
  </si>
  <si>
    <t>Purchase-order certainty: is the delivery confirmed, with a date and a quantity, or only planned? A late or short delivery widens the gap.</t>
  </si>
  <si>
    <t>Price and margin: are the price and unit cost still current, and is the POAS from a recent, comparable period?</t>
  </si>
  <si>
    <t>Inputs (lilac cells)</t>
  </si>
  <si>
    <t>Column</t>
  </si>
  <si>
    <t>What to enter</t>
  </si>
  <si>
    <t>Product</t>
  </si>
  <si>
    <t>Name or SKU. Rows without a product name stay blank and are left out of the totals.</t>
  </si>
  <si>
    <t>Category, Brand</t>
  </si>
  <si>
    <t>Optional. Use them to filter and to compare groups.</t>
  </si>
  <si>
    <t>Price excl. VAT</t>
  </si>
  <si>
    <t>Current selling price per unit, excl. VAT, after discounts.</t>
  </si>
  <si>
    <t>Unit cost</t>
  </si>
  <si>
    <t>What one unit costs you, on the same cost basis as your cost of goods sold.</t>
  </si>
  <si>
    <t>Annual gross profit</t>
  </si>
  <si>
    <t>12 months of net sales after returns and discounts, minus cost of goods sold.</t>
  </si>
  <si>
    <t>Average stock at cost</t>
  </si>
  <si>
    <t>Stock value at cost over the same 12 months: the opening value plus the 12 month-end values, divided by 13.</t>
  </si>
  <si>
    <t>Forecast demand per week</t>
  </si>
  <si>
    <t>Units you expect to sell per week until the next delivery. Use a forecast that fits the season and lifecycle, not only a recent average.</t>
  </si>
  <si>
    <t>Sellable units</t>
  </si>
  <si>
    <t>Units on hand that are not reserved, damaged or quarantined.</t>
  </si>
  <si>
    <t>Weeks to next delivery</t>
  </si>
  <si>
    <t>Weeks until a confirmed delivery lands. With no order placed: weeks until you order + supplier lead time.</t>
  </si>
  <si>
    <t>Delivery date, Units on order</t>
  </si>
  <si>
    <t>Optional: the confirmed inbound delivery, its date and the units arriving on it. They do not change the numbers, because the window already ends when the delivery lands. Leave both blank when no order is placed. An at-risk product without units on order gets "no confirmed order" in its reason.</t>
  </si>
  <si>
    <t>Safety stock (units)</t>
  </si>
  <si>
    <t>The buffer you chose to hold against demand or deliveries going off plan. It never counts as excess.</t>
  </si>
  <si>
    <t>POAS</t>
  </si>
  <si>
    <t>The product's profit on ad spend: profit before ad spend ÷ ad spend, as a plain number. Leave it blank if the product has no ads.</t>
  </si>
  <si>
    <t>Outputs (grey cells)</t>
  </si>
  <si>
    <t>Formula</t>
  </si>
  <si>
    <t>GMROI</t>
  </si>
  <si>
    <t>Annual gross profit ÷ average stock at cost. Blank when stock at cost is 0.</t>
  </si>
  <si>
    <t>Cover (weeks)</t>
  </si>
  <si>
    <t>Sellable units ÷ forecast demand per week. Shows "No demand" when demand is 0.</t>
  </si>
  <si>
    <t>Demand until next delivery (units)</t>
  </si>
  <si>
    <t>Forecast demand per week × weeks to next delivery.</t>
  </si>
  <si>
    <t>Units at risk</t>
  </si>
  <si>
    <t>Demand until next delivery − sellable units, never below 0.</t>
  </si>
  <si>
    <t>Revenue at risk</t>
  </si>
  <si>
    <t>Units at risk × price excl. VAT.</t>
  </si>
  <si>
    <t>Gross profit at risk</t>
  </si>
  <si>
    <t>Units at risk × (price excl. VAT − unit cost).</t>
  </si>
  <si>
    <t>Excess units</t>
  </si>
  <si>
    <t>Sellable units − (demand until next delivery + safety stock), never below 0.</t>
  </si>
  <si>
    <t>Excess capital at cost</t>
  </si>
  <si>
    <t>Excess units × unit cost.</t>
  </si>
  <si>
    <t>Stock position</t>
  </si>
  <si>
    <t>"At risk" when units at risk is above 0. "Excess" when excess units is above 0. Otherwise "Balanced". A product cannot be both.</t>
  </si>
  <si>
    <t>Ad-profit signal</t>
  </si>
  <si>
    <t>POAS against the break-even POAS on Settings: "Positive" above it, "Neutral" exactly at it, "Negative" below it, "Unavailable" when POAS is blank.</t>
  </si>
  <si>
    <t>Suggested review</t>
  </si>
  <si>
    <t>From the decision rule below.</t>
  </si>
  <si>
    <t>Reason</t>
  </si>
  <si>
    <t>One line: the units short or above need, then POAS against break-even (or "no POAS"), then "no confirmed order" for an at-risk product without units on order.</t>
  </si>
  <si>
    <t>Check before acting</t>
  </si>
  <si>
    <t>What to look at before you act, per stock position (table below).</t>
  </si>
  <si>
    <t>Totals</t>
  </si>
  <si>
    <t>Sums of gross profit, stock at cost, units at risk, revenue at risk, gross profit at risk, excess units and excess capital. Shop GMROI = total gross profit ÷ total average stock at cost. Add first, then divide: the mean of the product ratios gives every product equal weight, whatever its stock. In the example that is 2.00 instead of 2.65.</t>
  </si>
  <si>
    <t>Decision rule</t>
  </si>
  <si>
    <t>A suggested review, not a purchasing instruction. It reads the stock position and the ad-profit signal.</t>
  </si>
  <si>
    <t>Signal Positive or Neutral</t>
  </si>
  <si>
    <t>Signal Negative</t>
  </si>
  <si>
    <t>At risk (units at risk above 0)</t>
  </si>
  <si>
    <t>Replenish; lower ad priority until the delivery lands</t>
  </si>
  <si>
    <t>Fix the economics before reordering</t>
  </si>
  <si>
    <t>Excess (excess units above 0)</t>
  </si>
  <si>
    <t>Hold the next order; promote while profitable</t>
  </si>
  <si>
    <t>Deprioritise: review price, cost and clearance</t>
  </si>
  <si>
    <t>Balanced</t>
  </si>
  <si>
    <t>Keep: reorder on the usual date</t>
  </si>
  <si>
    <t>Keep stock lean; review price and cost</t>
  </si>
  <si>
    <t>Signal Unavailable (no POAS): takes the left-hand column, because a product without ads has no ad spend to judge. For At risk and Excess products the review then ends in "(no POAS: check margin)": check the product's margin before you act. A Balanced product with no POAS shows "Keep: reorder on the usual date".</t>
  </si>
  <si>
    <t>What to check</t>
  </si>
  <si>
    <t>At risk</t>
  </si>
  <si>
    <t>Forecast, purchase order date and quantity, safety stock, margin</t>
  </si>
  <si>
    <t>Excess</t>
  </si>
  <si>
    <t>Season, product lifecycle, price floor, committed stock, returns</t>
  </si>
  <si>
    <t>Season and returns before the next order</t>
  </si>
  <si>
    <t>Reading the money</t>
  </si>
  <si>
    <t>Revenue at risk and gross profit at risk are two views of the same units. Use one or the other. Never add them together.</t>
  </si>
  <si>
    <t>Excess capital at cost is cash tied up in stock, not a loss. It comes back as the units sell. Holding it costs money over time (storage, insurance, financing), and a markdown or write-off is a separate loss.</t>
  </si>
  <si>
    <t>The sheet calculates with unrounded numbers and shows rounded figures.</t>
  </si>
  <si>
    <t>More</t>
  </si>
  <si>
    <t>Guide: ecommerce inventory planning: https://www.productmetrics.io/blog/ecommerce-inventory-planning</t>
  </si>
  <si>
    <t>GMROI: formula, meaning and example: https://www.productmetrics.io/glossary/gmroi</t>
  </si>
  <si>
    <t>Excess inventory formula, cost and example: https://www.productmetrics.io/glossary/excess-inventory</t>
  </si>
  <si>
    <t>Stockout cost and revenue at risk: https://www.productmetrics.io/blog/stockout-cost-ecommerce</t>
  </si>
  <si>
    <t>Google Sheets: upload the .xlsx to Google Drive, open it with Google Sheets, then save it as a Google Sheet. No macros or external links.</t>
  </si>
  <si>
    <t>Product Metrics, October 2026. productmetrics.io</t>
  </si>
  <si>
    <t>Example: four products</t>
  </si>
  <si>
    <t>Illustrative data: four made-up products from the guide. Enter your own on the Your products sheet.</t>
  </si>
  <si>
    <t>Total (visible rows)</t>
  </si>
  <si>
    <t>Shop GMROI = total gross profit ÷ total stock at cost. Never add revenue and gross profit at risk.</t>
  </si>
  <si>
    <t>Category</t>
  </si>
  <si>
    <t>Brand</t>
  </si>
  <si>
    <t>Delivery date</t>
  </si>
  <si>
    <t>Units on order</t>
  </si>
  <si>
    <t>Trail jacket</t>
  </si>
  <si>
    <t>Clothing</t>
  </si>
  <si>
    <t>Canvas tote</t>
  </si>
  <si>
    <t>Bags</t>
  </si>
  <si>
    <t>Bottle holder</t>
  </si>
  <si>
    <t>Accessories</t>
  </si>
  <si>
    <t>Merino beanie</t>
  </si>
  <si>
    <t>Your products</t>
  </si>
  <si>
    <t>Fill the lilac cells, one product per row (up to 200). Grey cells are formulas.</t>
  </si>
  <si>
    <t>Settings</t>
  </si>
  <si>
    <t>Break-even POAS</t>
  </si>
  <si>
    <t>Sets the Ad-profit signal on Example and Your products: Positive above it, Neutral at it, Negative below it. Positive and Neutral count as profitable in the Suggested review. 1.0 means profit before ad spend equals ad spend.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</si>
</sst>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quot;#,##0.00;[Red]-&quot;€&quot;#,##0.00"/>
    <numFmt numFmtId="165" formatCode="#,##0.0"/>
    <numFmt numFmtId="166" formatCode="0.0"/>
    <numFmt numFmtId="167" formatCode="yyyy-mm-dd"/>
  </numFmts>
  <fonts count="10" x14ac:knownFonts="1">
    <font>
      <color theme="1"/>
      <family val="2"/>
      <scheme val="minor"/>
      <sz val="11"/>
      <name val="Calibri"/>
    </font>
    <font>
      <b/>
      <color rgb="FF512FEB"/>
      <sz val="16"/>
      <name val="Arial"/>
    </font>
    <font>
      <b/>
      <color rgb="FF9A3412"/>
      <sz val="10"/>
      <name val="Arial"/>
    </font>
    <font>
      <sz val="10"/>
      <name val="Arial"/>
    </font>
    <font>
      <b/>
      <sz val="12"/>
      <name val="Arial"/>
    </font>
    <font>
      <b/>
      <color rgb="FFFFFFFF"/>
      <sz val="10"/>
      <name val="Arial"/>
    </font>
    <font>
      <b/>
      <sz val="10"/>
      <name val="Arial"/>
    </font>
    <font>
      <u/>
      <color rgb="FF512FEB"/>
      <sz val="10"/>
      <name val="Arial"/>
    </font>
    <font>
      <i/>
      <color rgb="FF6B7280"/>
      <sz val="9"/>
      <name val="Arial"/>
    </font>
    <font>
      <color rgb="FF6B7280"/>
      <sz val="9"/>
      <name val="Arial"/>
    </font>
  </fonts>
  <fills count="6">
    <fill>
      <patternFill patternType="none"/>
    </fill>
    <fill>
      <patternFill patternType="gray125"/>
    </fill>
    <fill>
      <patternFill patternType="solid">
        <fgColor rgb="FF512FEB"/>
      </patternFill>
    </fill>
    <fill>
      <patternFill patternType="solid">
        <fgColor rgb="FFF3F4F6"/>
      </patternFill>
    </fill>
    <fill>
      <patternFill patternType="solid">
        <fgColor rgb="FFFFF7E0"/>
      </patternFill>
    </fill>
    <fill>
      <patternFill patternType="solid">
        <fgColor rgb="FFEFEBFD"/>
      </patternFill>
    </fill>
  </fills>
  <borders count="3">
    <border>
      <left/>
      <right/>
      <top/>
      <bottom/>
      <diagonal/>
    </border>
    <border>
      <left/>
      <right/>
      <top/>
      <bottom style="hair">
        <color rgb="FFD1D5DB"/>
      </bottom>
      <diagonal/>
    </border>
    <border>
      <left/>
      <right style="thin">
        <color rgb="FFFFFFFF"/>
      </right>
      <top/>
      <bottom style="thin">
        <color rgb="FFFFFFFF"/>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5" fillId="2" borderId="0" xfId="0" applyFont="1" applyFill="1" applyAlignment="1">
      <alignment vertical="center" wrapText="1"/>
    </xf>
    <xf numFmtId="0" fontId="6" fillId="0" borderId="1" xfId="0" applyFont="1" applyBorder="1" applyAlignment="1">
      <alignment vertical="top" wrapText="1"/>
    </xf>
    <xf numFmtId="0" fontId="3" fillId="0" borderId="1" xfId="0" applyFont="1" applyBorder="1" applyAlignment="1">
      <alignment vertical="top" wrapText="1"/>
    </xf>
    <xf numFmtId="0" fontId="7" fillId="0" borderId="0" xfId="0" applyFont="1" applyAlignment="1">
      <alignment vertical="top"/>
    </xf>
    <xf numFmtId="0" fontId="8" fillId="0" borderId="0" xfId="0" applyFont="1"/>
    <xf numFmtId="0" fontId="6" fillId="0" borderId="0" xfId="0" applyFont="1"/>
    <xf numFmtId="164" fontId="6" fillId="3" borderId="1" xfId="0" applyNumberFormat="1" applyFont="1" applyFill="1" applyBorder="1" applyAlignment="1">
      <alignment horizontal="right" vertical="top"/>
    </xf>
    <xf numFmtId="2" fontId="6" fillId="3" borderId="1" xfId="0" applyNumberFormat="1" applyFont="1" applyFill="1" applyBorder="1" applyAlignment="1">
      <alignment horizontal="right" vertical="top"/>
    </xf>
    <xf numFmtId="3" fontId="6" fillId="3" borderId="1" xfId="0" applyNumberFormat="1" applyFont="1" applyFill="1" applyBorder="1" applyAlignment="1">
      <alignment horizontal="right" vertical="top"/>
    </xf>
    <xf numFmtId="0" fontId="9" fillId="0" borderId="0" xfId="0" applyFont="1" applyAlignment="1">
      <alignment vertical="top" wrapText="1"/>
    </xf>
    <xf numFmtId="0" fontId="5" fillId="2" borderId="2" xfId="0" applyFont="1" applyFill="1" applyBorder="1" applyAlignment="1">
      <alignment horizontal="center" vertical="center" wrapText="1"/>
    </xf>
    <xf numFmtId="0" fontId="3" fillId="4" borderId="1" xfId="0" applyFont="1" applyFill="1" applyBorder="1" applyAlignment="1">
      <alignment vertical="top"/>
    </xf>
    <xf numFmtId="0" fontId="3" fillId="5" borderId="1" xfId="0" applyFont="1" applyFill="1" applyBorder="1" applyAlignment="1">
      <alignment vertical="top"/>
    </xf>
    <xf numFmtId="164" fontId="3" fillId="5" borderId="1" xfId="0" applyNumberFormat="1" applyFont="1" applyFill="1" applyBorder="1" applyAlignment="1">
      <alignment vertical="top"/>
    </xf>
    <xf numFmtId="165" fontId="3" fillId="5" borderId="1" xfId="0" applyNumberFormat="1" applyFont="1" applyFill="1" applyBorder="1" applyAlignment="1">
      <alignment vertical="top"/>
    </xf>
    <xf numFmtId="3" fontId="3" fillId="5" borderId="1" xfId="0" applyNumberFormat="1" applyFont="1" applyFill="1" applyBorder="1" applyAlignment="1">
      <alignment vertical="top"/>
    </xf>
    <xf numFmtId="166" fontId="3" fillId="5" borderId="1" xfId="0" applyNumberFormat="1" applyFont="1" applyFill="1" applyBorder="1" applyAlignment="1">
      <alignment vertical="top"/>
    </xf>
    <xf numFmtId="167" fontId="3" fillId="5" borderId="1" xfId="0" applyNumberFormat="1" applyFont="1" applyFill="1" applyBorder="1" applyAlignment="1">
      <alignment vertical="top"/>
    </xf>
    <xf numFmtId="2" fontId="3" fillId="5" borderId="1" xfId="0" applyNumberFormat="1" applyFont="1" applyFill="1" applyBorder="1" applyAlignment="1">
      <alignment vertical="top"/>
    </xf>
    <xf numFmtId="2" fontId="3" fillId="3" borderId="1" xfId="0" applyNumberFormat="1" applyFont="1" applyFill="1" applyBorder="1" applyAlignment="1">
      <alignment horizontal="right" vertical="top"/>
    </xf>
    <xf numFmtId="166" fontId="3" fillId="3" borderId="1" xfId="0" applyNumberFormat="1" applyFont="1" applyFill="1" applyBorder="1" applyAlignment="1">
      <alignment horizontal="right" vertical="top"/>
    </xf>
    <xf numFmtId="3" fontId="3" fillId="3" borderId="1" xfId="0" applyNumberFormat="1" applyFont="1" applyFill="1" applyBorder="1" applyAlignment="1">
      <alignment horizontal="right" vertical="top"/>
    </xf>
    <xf numFmtId="164" fontId="3" fillId="3" borderId="1" xfId="0" applyNumberFormat="1" applyFont="1" applyFill="1" applyBorder="1" applyAlignment="1">
      <alignment horizontal="right" vertical="top"/>
    </xf>
    <xf numFmtId="0" fontId="3" fillId="3" borderId="1" xfId="0" applyFont="1" applyFill="1" applyBorder="1" applyAlignment="1">
      <alignment horizontal="left" vertical="top"/>
    </xf>
  </cellXfs>
  <cellStyles count="1">
    <cellStyle name="Normal" xfId="0" builtinId="0"/>
  </cellStyles>
  <dxfs count="14">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374151"/>
      </font>
      <fill>
        <patternFill patternType="solid">
          <bgColor rgb="FFE5E7EB"/>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374151"/>
      </font>
      <fill>
        <patternFill patternType="solid">
          <bgColor rgb="FFE5E7E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roductmetrics.io/blog/ecommerce-inventory-planning" TargetMode="External"/><Relationship Id="rId2" Type="http://schemas.openxmlformats.org/officeDocument/2006/relationships/hyperlink" Target="https://www.productmetrics.io/glossary/gmroi" TargetMode="External"/><Relationship Id="rId3" Type="http://schemas.openxmlformats.org/officeDocument/2006/relationships/hyperlink" Target="https://www.productmetrics.io/glossary/excess-inventory" TargetMode="External"/><Relationship Id="rId4" Type="http://schemas.openxmlformats.org/officeDocument/2006/relationships/hyperlink" Target="https://www.productmetrics.io/blog/stockout-cost-ecommer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Views>
    <sheetView workbookViewId="0" showGridLines="0"/>
  </sheetViews>
  <sheetFormatPr defaultRowHeight="15" outlineLevelRow="0" outlineLevelCol="0" x14ac:dyDescent="55"/>
  <cols>
    <col min="1" max="1" width="30" customWidth="1"/>
    <col min="2" max="3" width="50" customWidth="1"/>
  </cols>
  <sheetData>
    <row r="1" spans="1:1" x14ac:dyDescent="0.25">
      <c r="A1" s="1" t="s">
        <v>0</v>
      </c>
    </row>
    <row r="2" spans="1:3" x14ac:dyDescent="0.25">
      <c r="A2" s="2" t="s">
        <v>1</v>
      </c>
      <c r="B2" s="2"/>
      <c r="C2" s="2"/>
    </row>
    <row r="4" ht="16" customHeight="1" spans="1:3" x14ac:dyDescent="0.25">
      <c r="A4" s="3" t="s">
        <v>2</v>
      </c>
      <c r="B4" s="3"/>
      <c r="C4" s="3"/>
    </row>
    <row r="6" ht="16" customHeight="1" spans="1:3" x14ac:dyDescent="0.25">
      <c r="A6" s="4" t="s">
        <v>3</v>
      </c>
      <c r="B6" s="4"/>
      <c r="C6" s="4"/>
    </row>
    <row r="7" ht="29" customHeight="1" spans="1:3" x14ac:dyDescent="0.25">
      <c r="A7" s="3" t="s">
        <v>4</v>
      </c>
      <c r="B7" s="3"/>
      <c r="C7" s="3"/>
    </row>
    <row r="8" ht="29" customHeight="1" spans="1:3" x14ac:dyDescent="0.25">
      <c r="A8" s="3" t="s">
        <v>5</v>
      </c>
      <c r="B8" s="3"/>
      <c r="C8" s="3"/>
    </row>
    <row r="10" ht="16" customHeight="1" spans="1:3" x14ac:dyDescent="0.25">
      <c r="A10" s="4" t="s">
        <v>6</v>
      </c>
      <c r="B10" s="4"/>
      <c r="C10" s="4"/>
    </row>
    <row r="11" ht="16" customHeight="1" spans="1:3" x14ac:dyDescent="0.25">
      <c r="A11" s="3" t="s">
        <v>7</v>
      </c>
      <c r="B11" s="3"/>
      <c r="C11" s="3"/>
    </row>
    <row r="12" ht="29" customHeight="1" spans="1:3" x14ac:dyDescent="0.25">
      <c r="A12" s="3" t="s">
        <v>8</v>
      </c>
      <c r="B12" s="3"/>
      <c r="C12" s="3"/>
    </row>
    <row r="13" ht="16" customHeight="1" spans="1:3" x14ac:dyDescent="0.25">
      <c r="A13" s="3" t="s">
        <v>9</v>
      </c>
      <c r="B13" s="3"/>
      <c r="C13" s="3"/>
    </row>
    <row r="14" ht="29" customHeight="1" spans="1:3" x14ac:dyDescent="0.25">
      <c r="A14" s="3" t="s">
        <v>10</v>
      </c>
      <c r="B14" s="3"/>
      <c r="C14" s="3"/>
    </row>
    <row r="15" ht="16" customHeight="1" spans="1:3" x14ac:dyDescent="0.25">
      <c r="A15" s="3" t="s">
        <v>11</v>
      </c>
      <c r="B15" s="3"/>
      <c r="C15" s="3"/>
    </row>
    <row r="16" ht="16" customHeight="1" spans="1:3" x14ac:dyDescent="0.25">
      <c r="A16" s="3" t="s">
        <v>12</v>
      </c>
      <c r="B16" s="3"/>
      <c r="C16" s="3"/>
    </row>
    <row r="18" ht="16" customHeight="1" spans="1:3" x14ac:dyDescent="0.25">
      <c r="A18" s="4" t="s">
        <v>13</v>
      </c>
      <c r="B18" s="4"/>
      <c r="C18" s="4"/>
    </row>
    <row r="19" ht="16" customHeight="1" spans="1:3" x14ac:dyDescent="0.25">
      <c r="A19" s="3" t="s">
        <v>14</v>
      </c>
      <c r="B19" s="3"/>
      <c r="C19" s="3"/>
    </row>
    <row r="20" ht="16" customHeight="1" spans="1:3" x14ac:dyDescent="0.25">
      <c r="A20" s="3" t="s">
        <v>15</v>
      </c>
      <c r="B20" s="3"/>
      <c r="C20" s="3"/>
    </row>
    <row r="21" ht="16" customHeight="1" spans="1:3" x14ac:dyDescent="0.25">
      <c r="A21" s="3" t="s">
        <v>16</v>
      </c>
      <c r="B21" s="3"/>
      <c r="C21" s="3"/>
    </row>
    <row r="22" ht="29" customHeight="1" spans="1:3" x14ac:dyDescent="0.25">
      <c r="A22" s="3" t="s">
        <v>17</v>
      </c>
      <c r="B22" s="3"/>
      <c r="C22" s="3"/>
    </row>
    <row r="23" ht="16" customHeight="1" spans="1:3" x14ac:dyDescent="0.25">
      <c r="A23" s="3" t="s">
        <v>18</v>
      </c>
      <c r="B23" s="3"/>
      <c r="C23" s="3"/>
    </row>
    <row r="25" ht="16" customHeight="1" spans="1:3" x14ac:dyDescent="0.25">
      <c r="A25" s="4" t="s">
        <v>19</v>
      </c>
      <c r="B25" s="4"/>
      <c r="C25" s="4"/>
    </row>
    <row r="26" ht="20" customHeight="1" spans="1:3" x14ac:dyDescent="0.25">
      <c r="A26" s="5" t="s">
        <v>20</v>
      </c>
      <c r="B26" s="5" t="s">
        <v>21</v>
      </c>
      <c r="C26" s="5"/>
    </row>
    <row r="27" ht="16" customHeight="1" spans="1:3" x14ac:dyDescent="0.25">
      <c r="A27" s="6" t="s">
        <v>22</v>
      </c>
      <c r="B27" s="7" t="s">
        <v>23</v>
      </c>
      <c r="C27" s="7"/>
    </row>
    <row r="28" ht="16" customHeight="1" spans="1:3" x14ac:dyDescent="0.25">
      <c r="A28" s="6" t="s">
        <v>24</v>
      </c>
      <c r="B28" s="7" t="s">
        <v>25</v>
      </c>
      <c r="C28" s="7"/>
    </row>
    <row r="29" ht="16" customHeight="1" spans="1:3" x14ac:dyDescent="0.25">
      <c r="A29" s="6" t="s">
        <v>26</v>
      </c>
      <c r="B29" s="7" t="s">
        <v>27</v>
      </c>
      <c r="C29" s="7"/>
    </row>
    <row r="30" ht="16" customHeight="1" spans="1:3" x14ac:dyDescent="0.25">
      <c r="A30" s="6" t="s">
        <v>28</v>
      </c>
      <c r="B30" s="7" t="s">
        <v>29</v>
      </c>
      <c r="C30" s="7"/>
    </row>
    <row r="31" ht="16" customHeight="1" spans="1:3" x14ac:dyDescent="0.25">
      <c r="A31" s="6" t="s">
        <v>30</v>
      </c>
      <c r="B31" s="7" t="s">
        <v>31</v>
      </c>
      <c r="C31" s="7"/>
    </row>
    <row r="32" ht="29" customHeight="1" spans="1:3" x14ac:dyDescent="0.25">
      <c r="A32" s="6" t="s">
        <v>32</v>
      </c>
      <c r="B32" s="7" t="s">
        <v>33</v>
      </c>
      <c r="C32" s="7"/>
    </row>
    <row r="33" ht="29" customHeight="1" spans="1:3" x14ac:dyDescent="0.25">
      <c r="A33" s="6" t="s">
        <v>34</v>
      </c>
      <c r="B33" s="7" t="s">
        <v>35</v>
      </c>
      <c r="C33" s="7"/>
    </row>
    <row r="34" ht="16" customHeight="1" spans="1:3" x14ac:dyDescent="0.25">
      <c r="A34" s="6" t="s">
        <v>36</v>
      </c>
      <c r="B34" s="7" t="s">
        <v>37</v>
      </c>
      <c r="C34" s="7"/>
    </row>
    <row r="35" ht="16" customHeight="1" spans="1:3" x14ac:dyDescent="0.25">
      <c r="A35" s="6" t="s">
        <v>38</v>
      </c>
      <c r="B35" s="7" t="s">
        <v>39</v>
      </c>
      <c r="C35" s="7"/>
    </row>
    <row r="36" ht="42" customHeight="1" spans="1:3" x14ac:dyDescent="0.25">
      <c r="A36" s="6" t="s">
        <v>40</v>
      </c>
      <c r="B36" s="7" t="s">
        <v>41</v>
      </c>
      <c r="C36" s="7"/>
    </row>
    <row r="37" ht="16" customHeight="1" spans="1:3" x14ac:dyDescent="0.25">
      <c r="A37" s="6" t="s">
        <v>42</v>
      </c>
      <c r="B37" s="7" t="s">
        <v>43</v>
      </c>
      <c r="C37" s="7"/>
    </row>
    <row r="38" ht="29" customHeight="1" spans="1:3" x14ac:dyDescent="0.25">
      <c r="A38" s="6" t="s">
        <v>44</v>
      </c>
      <c r="B38" s="7" t="s">
        <v>45</v>
      </c>
      <c r="C38" s="7"/>
    </row>
    <row r="40" ht="16" customHeight="1" spans="1:3" x14ac:dyDescent="0.25">
      <c r="A40" s="4" t="s">
        <v>46</v>
      </c>
      <c r="B40" s="4"/>
      <c r="C40" s="4"/>
    </row>
    <row r="41" ht="20" customHeight="1" spans="1:3" x14ac:dyDescent="0.25">
      <c r="A41" s="5" t="s">
        <v>20</v>
      </c>
      <c r="B41" s="5" t="s">
        <v>47</v>
      </c>
      <c r="C41" s="5"/>
    </row>
    <row r="42" ht="16" customHeight="1" spans="1:3" x14ac:dyDescent="0.25">
      <c r="A42" s="6" t="s">
        <v>48</v>
      </c>
      <c r="B42" s="7" t="s">
        <v>49</v>
      </c>
      <c r="C42" s="7"/>
    </row>
    <row r="43" ht="16" customHeight="1" spans="1:3" x14ac:dyDescent="0.25">
      <c r="A43" s="6" t="s">
        <v>50</v>
      </c>
      <c r="B43" s="7" t="s">
        <v>51</v>
      </c>
      <c r="C43" s="7"/>
    </row>
    <row r="44" ht="16" customHeight="1" spans="1:3" x14ac:dyDescent="0.25">
      <c r="A44" s="6" t="s">
        <v>52</v>
      </c>
      <c r="B44" s="7" t="s">
        <v>53</v>
      </c>
      <c r="C44" s="7"/>
    </row>
    <row r="45" ht="16" customHeight="1" spans="1:3" x14ac:dyDescent="0.25">
      <c r="A45" s="6" t="s">
        <v>54</v>
      </c>
      <c r="B45" s="7" t="s">
        <v>55</v>
      </c>
      <c r="C45" s="7"/>
    </row>
    <row r="46" ht="16" customHeight="1" spans="1:3" x14ac:dyDescent="0.25">
      <c r="A46" s="6" t="s">
        <v>56</v>
      </c>
      <c r="B46" s="7" t="s">
        <v>57</v>
      </c>
      <c r="C46" s="7"/>
    </row>
    <row r="47" ht="16" customHeight="1" spans="1:3" x14ac:dyDescent="0.25">
      <c r="A47" s="6" t="s">
        <v>58</v>
      </c>
      <c r="B47" s="7" t="s">
        <v>59</v>
      </c>
      <c r="C47" s="7"/>
    </row>
    <row r="48" ht="16" customHeight="1" spans="1:3" x14ac:dyDescent="0.25">
      <c r="A48" s="6" t="s">
        <v>60</v>
      </c>
      <c r="B48" s="7" t="s">
        <v>61</v>
      </c>
      <c r="C48" s="7"/>
    </row>
    <row r="49" ht="16" customHeight="1" spans="1:3" x14ac:dyDescent="0.25">
      <c r="A49" s="6" t="s">
        <v>62</v>
      </c>
      <c r="B49" s="7" t="s">
        <v>63</v>
      </c>
      <c r="C49" s="7"/>
    </row>
    <row r="50" ht="29" customHeight="1" spans="1:3" x14ac:dyDescent="0.25">
      <c r="A50" s="6" t="s">
        <v>64</v>
      </c>
      <c r="B50" s="7" t="s">
        <v>65</v>
      </c>
      <c r="C50" s="7"/>
    </row>
    <row r="51" ht="29" customHeight="1" spans="1:3" x14ac:dyDescent="0.25">
      <c r="A51" s="6" t="s">
        <v>66</v>
      </c>
      <c r="B51" s="7" t="s">
        <v>67</v>
      </c>
      <c r="C51" s="7"/>
    </row>
    <row r="52" ht="16" customHeight="1" spans="1:3" x14ac:dyDescent="0.25">
      <c r="A52" s="6" t="s">
        <v>68</v>
      </c>
      <c r="B52" s="7" t="s">
        <v>69</v>
      </c>
      <c r="C52" s="7"/>
    </row>
    <row r="53" ht="29" customHeight="1" spans="1:3" x14ac:dyDescent="0.25">
      <c r="A53" s="6" t="s">
        <v>70</v>
      </c>
      <c r="B53" s="7" t="s">
        <v>71</v>
      </c>
      <c r="C53" s="7"/>
    </row>
    <row r="54" ht="16" customHeight="1" spans="1:3" x14ac:dyDescent="0.25">
      <c r="A54" s="6" t="s">
        <v>72</v>
      </c>
      <c r="B54" s="7" t="s">
        <v>73</v>
      </c>
      <c r="C54" s="7"/>
    </row>
    <row r="55" ht="55" customHeight="1" spans="1:3" x14ac:dyDescent="0.25">
      <c r="A55" s="6" t="s">
        <v>74</v>
      </c>
      <c r="B55" s="7" t="s">
        <v>75</v>
      </c>
      <c r="C55" s="7"/>
    </row>
    <row r="57" ht="16" customHeight="1" spans="1:3" x14ac:dyDescent="0.25">
      <c r="A57" s="4" t="s">
        <v>76</v>
      </c>
      <c r="B57" s="4"/>
      <c r="C57" s="4"/>
    </row>
    <row r="58" ht="16" customHeight="1" spans="1:3" x14ac:dyDescent="0.25">
      <c r="A58" s="3" t="s">
        <v>77</v>
      </c>
      <c r="B58" s="3"/>
      <c r="C58" s="3"/>
    </row>
    <row r="59" ht="20" customHeight="1" spans="1:3" x14ac:dyDescent="0.25">
      <c r="A59" s="5" t="s">
        <v>64</v>
      </c>
      <c r="B59" s="5" t="s">
        <v>78</v>
      </c>
      <c r="C59" s="5" t="s">
        <v>79</v>
      </c>
    </row>
    <row r="60" ht="29" customHeight="1" spans="1:3" x14ac:dyDescent="0.25">
      <c r="A60" s="6" t="s">
        <v>80</v>
      </c>
      <c r="B60" s="7" t="s">
        <v>81</v>
      </c>
      <c r="C60" s="7" t="s">
        <v>82</v>
      </c>
    </row>
    <row r="61" ht="16" customHeight="1" spans="1:3" x14ac:dyDescent="0.25">
      <c r="A61" s="6" t="s">
        <v>83</v>
      </c>
      <c r="B61" s="7" t="s">
        <v>84</v>
      </c>
      <c r="C61" s="7" t="s">
        <v>85</v>
      </c>
    </row>
    <row r="62" ht="16" customHeight="1" spans="1:3" x14ac:dyDescent="0.25">
      <c r="A62" s="6" t="s">
        <v>86</v>
      </c>
      <c r="B62" s="7" t="s">
        <v>87</v>
      </c>
      <c r="C62" s="7" t="s">
        <v>88</v>
      </c>
    </row>
    <row r="63" ht="42" customHeight="1" spans="1:3" x14ac:dyDescent="0.25">
      <c r="A63" s="3" t="s">
        <v>89</v>
      </c>
      <c r="B63" s="3"/>
      <c r="C63" s="3"/>
    </row>
    <row r="65" ht="16" customHeight="1" spans="1:3" x14ac:dyDescent="0.25">
      <c r="A65" s="4" t="s">
        <v>72</v>
      </c>
      <c r="B65" s="4"/>
      <c r="C65" s="4"/>
    </row>
    <row r="66" ht="20" customHeight="1" spans="1:3" x14ac:dyDescent="0.25">
      <c r="A66" s="5" t="s">
        <v>64</v>
      </c>
      <c r="B66" s="5" t="s">
        <v>90</v>
      </c>
      <c r="C66" s="5"/>
    </row>
    <row r="67" ht="16" customHeight="1" spans="1:3" x14ac:dyDescent="0.25">
      <c r="A67" s="6" t="s">
        <v>91</v>
      </c>
      <c r="B67" s="7" t="s">
        <v>92</v>
      </c>
      <c r="C67" s="7"/>
    </row>
    <row r="68" ht="16" customHeight="1" spans="1:3" x14ac:dyDescent="0.25">
      <c r="A68" s="6" t="s">
        <v>93</v>
      </c>
      <c r="B68" s="7" t="s">
        <v>94</v>
      </c>
      <c r="C68" s="7"/>
    </row>
    <row r="69" ht="16" customHeight="1" spans="1:3" x14ac:dyDescent="0.25">
      <c r="A69" s="6" t="s">
        <v>86</v>
      </c>
      <c r="B69" s="7" t="s">
        <v>95</v>
      </c>
      <c r="C69" s="7"/>
    </row>
    <row r="71" ht="16" customHeight="1" spans="1:3" x14ac:dyDescent="0.25">
      <c r="A71" s="4" t="s">
        <v>96</v>
      </c>
      <c r="B71" s="4"/>
      <c r="C71" s="4"/>
    </row>
    <row r="72" ht="16" customHeight="1" spans="1:3" x14ac:dyDescent="0.25">
      <c r="A72" s="3" t="s">
        <v>97</v>
      </c>
      <c r="B72" s="3"/>
      <c r="C72" s="3"/>
    </row>
    <row r="73" ht="29" customHeight="1" spans="1:3" x14ac:dyDescent="0.25">
      <c r="A73" s="3" t="s">
        <v>98</v>
      </c>
      <c r="B73" s="3"/>
      <c r="C73" s="3"/>
    </row>
    <row r="74" ht="16" customHeight="1" spans="1:3" x14ac:dyDescent="0.25">
      <c r="A74" s="3" t="s">
        <v>99</v>
      </c>
      <c r="B74" s="3"/>
      <c r="C74" s="3"/>
    </row>
    <row r="76" ht="16" customHeight="1" spans="1:3" x14ac:dyDescent="0.25">
      <c r="A76" s="4" t="s">
        <v>100</v>
      </c>
      <c r="B76" s="4"/>
      <c r="C76" s="4"/>
    </row>
    <row r="77" spans="1:3" x14ac:dyDescent="0.25">
      <c r="A77" s="8" t="s">
        <v>101</v>
      </c>
      <c r="B77" s="8"/>
      <c r="C77" s="8"/>
    </row>
    <row r="78" spans="1:3" x14ac:dyDescent="0.25">
      <c r="A78" s="8" t="s">
        <v>102</v>
      </c>
      <c r="B78" s="8"/>
      <c r="C78" s="8"/>
    </row>
    <row r="79" spans="1:3" x14ac:dyDescent="0.25">
      <c r="A79" s="8" t="s">
        <v>103</v>
      </c>
      <c r="B79" s="8"/>
      <c r="C79" s="8"/>
    </row>
    <row r="80" spans="1:3" x14ac:dyDescent="0.25">
      <c r="A80" s="8" t="s">
        <v>104</v>
      </c>
      <c r="B80" s="8"/>
      <c r="C80" s="8"/>
    </row>
    <row r="81" ht="29" customHeight="1" spans="1:3" x14ac:dyDescent="0.25">
      <c r="A81" s="3" t="s">
        <v>105</v>
      </c>
      <c r="B81" s="3"/>
      <c r="C81" s="3"/>
    </row>
    <row r="83" spans="1:1" x14ac:dyDescent="0.25">
      <c r="A83" s="9" t="s">
        <v>106</v>
      </c>
    </row>
  </sheetData>
  <mergeCells count="66">
    <mergeCell ref="A2:C2"/>
    <mergeCell ref="A4:C4"/>
    <mergeCell ref="A6:C6"/>
    <mergeCell ref="A7:C7"/>
    <mergeCell ref="A8:C8"/>
    <mergeCell ref="A10:C10"/>
    <mergeCell ref="A11:C11"/>
    <mergeCell ref="A12:C12"/>
    <mergeCell ref="A13:C13"/>
    <mergeCell ref="A14:C14"/>
    <mergeCell ref="A15:C15"/>
    <mergeCell ref="A16:C16"/>
    <mergeCell ref="A18:C18"/>
    <mergeCell ref="A19:C19"/>
    <mergeCell ref="A20:C20"/>
    <mergeCell ref="A21:C21"/>
    <mergeCell ref="A22:C22"/>
    <mergeCell ref="A23:C23"/>
    <mergeCell ref="A25:C25"/>
    <mergeCell ref="B26:C26"/>
    <mergeCell ref="B27:C27"/>
    <mergeCell ref="B28:C28"/>
    <mergeCell ref="B29:C29"/>
    <mergeCell ref="B30:C30"/>
    <mergeCell ref="B31:C31"/>
    <mergeCell ref="B32:C32"/>
    <mergeCell ref="B33:C33"/>
    <mergeCell ref="B34:C34"/>
    <mergeCell ref="B35:C35"/>
    <mergeCell ref="B36:C36"/>
    <mergeCell ref="B37:C37"/>
    <mergeCell ref="B38:C38"/>
    <mergeCell ref="A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A57:C57"/>
    <mergeCell ref="A58:C58"/>
    <mergeCell ref="A63:C63"/>
    <mergeCell ref="A65:C65"/>
    <mergeCell ref="B66:C66"/>
    <mergeCell ref="B67:C67"/>
    <mergeCell ref="B68:C68"/>
    <mergeCell ref="B69:C69"/>
    <mergeCell ref="A71:C71"/>
    <mergeCell ref="A72:C72"/>
    <mergeCell ref="A73:C73"/>
    <mergeCell ref="A74:C74"/>
    <mergeCell ref="A76:C76"/>
    <mergeCell ref="A77:C77"/>
    <mergeCell ref="A78:C78"/>
    <mergeCell ref="A79:C79"/>
    <mergeCell ref="A80:C80"/>
    <mergeCell ref="A81:C81"/>
  </mergeCells>
  <hyperlinks>
    <hyperlink ref="A77" r:id="rId1"/>
    <hyperlink ref="A78" r:id="rId2"/>
    <hyperlink ref="A79" r:id="rId3"/>
    <hyperlink ref="A80" r:id="rId4"/>
  </hyperlinks>
  <pageMargins left="0.7" right="0.7" top="0.75" bottom="0.75" header="0.3" footer="0.3"/>
  <pageSetup orientation="portrait" horizontalDpi="4294967295" verticalDpi="4294967295" scale="100" fitToWidth="1" fitToHeight="1"/>
  <headerFooter>
    <oddFooter>&amp;LProduct Metrics, October 2026. productmetrics.io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
  <sheetViews>
    <sheetView workbookViewId="0">
      <pane xSplit="1" ySplit="4" topLeftCell="B5" activePane="bottomRight" state="frozen"/>
      <selection pane="bottomRight"/>
    </sheetView>
  </sheetViews>
  <sheetFormatPr defaultRowHeight="15" outlineLevelRow="0" outlineLevelCol="0" x14ac:dyDescent="55"/>
  <cols>
    <col min="1" max="1" width="24" customWidth="1"/>
    <col min="2" max="3" width="14" customWidth="1"/>
    <col min="4" max="4" width="12" customWidth="1"/>
    <col min="5" max="5" width="11" customWidth="1"/>
    <col min="6" max="7" width="14" customWidth="1"/>
    <col min="8" max="8" width="13" customWidth="1"/>
    <col min="9" max="9" width="11" customWidth="1"/>
    <col min="10" max="11" width="12" customWidth="1"/>
    <col min="12" max="12" width="10" customWidth="1"/>
    <col min="13" max="13" width="12" customWidth="1"/>
    <col min="16" max="16" width="10" customWidth="1"/>
    <col min="17" max="17" width="13" customWidth="1"/>
    <col min="18" max="18" width="10" customWidth="1"/>
    <col min="19" max="20" width="13" customWidth="1"/>
    <col min="21" max="21" width="10" customWidth="1"/>
    <col min="22" max="22" width="14" customWidth="1"/>
    <col min="23" max="23" width="13" customWidth="1"/>
    <col min="24" max="24" width="12" customWidth="1"/>
    <col min="25" max="25" width="46" customWidth="1"/>
    <col min="26" max="26" width="56" customWidth="1"/>
    <col min="27" max="27" width="48" customWidth="1"/>
  </cols>
  <sheetData>
    <row r="1" spans="1:1" x14ac:dyDescent="0.25">
      <c r="A1" s="1" t="s">
        <v>107</v>
      </c>
    </row>
    <row r="2" spans="1:1" x14ac:dyDescent="0.25">
      <c r="A2" s="2" t="s">
        <v>108</v>
      </c>
    </row>
    <row r="3" ht="26" customHeight="1" spans="1:25" x14ac:dyDescent="0.25">
      <c r="A3" s="10" t="s">
        <v>109</v>
      </c>
      <c r="F3" s="11">
        <f>SUBTOTAL(109,F5:F8)</f>
        <v>51900</v>
      </c>
      <c r="G3" s="11">
        <f>SUBTOTAL(109,G5:G8)</f>
        <v>19600</v>
      </c>
      <c r="O3" s="12">
        <f>IF(G3&gt;0,F3/G3,"")</f>
        <v>2.6479591836734695</v>
      </c>
      <c r="R3" s="13">
        <f>SUBTOTAL(109,R5:R8)</f>
        <v>78</v>
      </c>
      <c r="S3" s="11">
        <f>SUBTOTAL(109,S5:S8)</f>
        <v>5939.220000000001</v>
      </c>
      <c r="T3" s="11">
        <f>SUBTOTAL(109,T5:T8)</f>
        <v>3275.2200000000003</v>
      </c>
      <c r="U3" s="13">
        <f>SUBTOTAL(109,U5:U8)</f>
        <v>441</v>
      </c>
      <c r="V3" s="11">
        <f>SUBTOTAL(109,V5:V8)</f>
        <v>4878</v>
      </c>
      <c r="W3" s="14" t="s">
        <v>110</v>
      </c>
      <c r="X3" s="14"/>
      <c r="Y3" s="14"/>
    </row>
    <row r="4" ht="42" customHeight="1" spans="1:27" x14ac:dyDescent="0.25">
      <c r="A4" s="15" t="s">
        <v>22</v>
      </c>
      <c r="B4" s="15" t="s">
        <v>111</v>
      </c>
      <c r="C4" s="15" t="s">
        <v>112</v>
      </c>
      <c r="D4" s="15" t="s">
        <v>26</v>
      </c>
      <c r="E4" s="15" t="s">
        <v>28</v>
      </c>
      <c r="F4" s="15" t="s">
        <v>30</v>
      </c>
      <c r="G4" s="15" t="s">
        <v>32</v>
      </c>
      <c r="H4" s="15" t="s">
        <v>34</v>
      </c>
      <c r="I4" s="15" t="s">
        <v>36</v>
      </c>
      <c r="J4" s="15" t="s">
        <v>38</v>
      </c>
      <c r="K4" s="15" t="s">
        <v>113</v>
      </c>
      <c r="L4" s="15" t="s">
        <v>114</v>
      </c>
      <c r="M4" s="15" t="s">
        <v>42</v>
      </c>
      <c r="N4" s="15" t="s">
        <v>44</v>
      </c>
      <c r="O4" s="15" t="s">
        <v>48</v>
      </c>
      <c r="P4" s="15" t="s">
        <v>50</v>
      </c>
      <c r="Q4" s="15" t="s">
        <v>52</v>
      </c>
      <c r="R4" s="15" t="s">
        <v>54</v>
      </c>
      <c r="S4" s="15" t="s">
        <v>56</v>
      </c>
      <c r="T4" s="15" t="s">
        <v>58</v>
      </c>
      <c r="U4" s="15" t="s">
        <v>60</v>
      </c>
      <c r="V4" s="15" t="s">
        <v>62</v>
      </c>
      <c r="W4" s="15" t="s">
        <v>64</v>
      </c>
      <c r="X4" s="15" t="s">
        <v>66</v>
      </c>
      <c r="Y4" s="15" t="s">
        <v>68</v>
      </c>
      <c r="Z4" s="15" t="s">
        <v>70</v>
      </c>
      <c r="AA4" s="15" t="s">
        <v>72</v>
      </c>
    </row>
    <row r="5" spans="1:27" x14ac:dyDescent="0.25">
      <c r="A5" s="16" t="s">
        <v>115</v>
      </c>
      <c r="B5" s="17" t="s">
        <v>116</v>
      </c>
      <c r="C5" s="17"/>
      <c r="D5" s="18">
        <v>149.99</v>
      </c>
      <c r="E5" s="18">
        <v>60</v>
      </c>
      <c r="F5" s="18">
        <v>36000</v>
      </c>
      <c r="G5" s="18">
        <v>9000</v>
      </c>
      <c r="H5" s="19">
        <v>10</v>
      </c>
      <c r="I5" s="20">
        <v>20</v>
      </c>
      <c r="J5" s="21">
        <v>5</v>
      </c>
      <c r="K5" s="22">
        <v>46355</v>
      </c>
      <c r="L5" s="20">
        <v>120</v>
      </c>
      <c r="M5" s="20">
        <v>10</v>
      </c>
      <c r="N5" s="23">
        <v>2.1</v>
      </c>
      <c r="O5" s="24">
        <f>IF($A5="","",IF(G5&gt;0,F5/G5,""))</f>
        <v>4</v>
      </c>
      <c r="P5" s="25">
        <f>IF($A5="","",IF(H5&gt;0,I5/H5,"No demand"))</f>
        <v>2</v>
      </c>
      <c r="Q5" s="26">
        <f>IF($A5="","",H5*J5)</f>
        <v>50</v>
      </c>
      <c r="R5" s="26">
        <f>IF($A5="","",MAX(0,Q5-I5))</f>
        <v>30</v>
      </c>
      <c r="S5" s="27">
        <f>IF($A5="","",R5*D5)</f>
        <v>4499.700000000001</v>
      </c>
      <c r="T5" s="27">
        <f>IF($A5="","",R5*(D5-E5))</f>
        <v>2699.7000000000003</v>
      </c>
      <c r="U5" s="26">
        <f>IF($A5="","",MAX(0,I5-(Q5+M5)))</f>
        <v>0</v>
      </c>
      <c r="V5" s="27">
        <f>IF($A5="","",U5*E5)</f>
        <v>0</v>
      </c>
      <c r="W5" s="28" t="str">
        <f>IF($A5="","",IF(R5&gt;0,"At risk",IF(U5&gt;0,"Excess","Balanced")))</f>
        <v>At risk</v>
      </c>
      <c r="X5" s="28" t="str">
        <f>IF($A5="","",IF(N5="","Unavailable",IF(N5&gt;Settings!$B$3,"Positive",IF(N5=Settings!$B$3,"Neutral","Negative"))))</f>
        <v>Positive</v>
      </c>
      <c r="Y5" s="28" t="str">
        <f>IF($A5="","",IF(W5="At risk",IF(X5="Unavailable","Replenish; lower ad priority until the delivery lands (no POAS: check margin)",IF(X5="Negative","Fix the economics before reordering","Replenish; lower ad priority until the delivery lands")),IF(W5="Excess",IF(X5="Unavailable","Hold the next order; promote while profitable (no POAS: check margin)",IF(X5="Negative","Deprioritise: review price, cost and clearance","Hold the next order; promote while profitable")),IF(X5="Negative","Keep stock lean; review price and cost","Keep: reorder on the usual date"))))</f>
        <v>Replenish; lower ad priority until the delivery lands</v>
      </c>
      <c r="Z5" s="28" t="str">
        <f>IF($A5="","",IF(W5="At risk",TEXT(R5,"0")&amp;" units short before the delivery",IF(W5="Excess",TEXT(U5,"0")&amp;" units above demand to delivery plus safety stock","Stock covers demand to the delivery"))&amp;IF(N5="","; no POAS","; POAS "&amp;TEXT(N5,"0.0#")&amp;" vs break-even "&amp;TEXT(Settings!$B$3,"0.0#"))&amp;IF(AND(W5="At risk",OR(L5="",L5=0)),"; no confirmed order",""))</f>
        <v>30 units short before the delivery; POAS 2.1 vs break-even 1.0</v>
      </c>
      <c r="AA5" s="28" t="str">
        <f>IF($A5="","",IF(W5="At risk","Forecast, purchase order date and quantity, safety stock, margin",IF(W5="Excess","Season, product lifecycle, price floor, committed stock, returns","Season and returns before the next order")))</f>
        <v>Forecast, purchase order date and quantity, safety stock, margin</v>
      </c>
    </row>
    <row r="6" spans="1:27" x14ac:dyDescent="0.25">
      <c r="A6" s="16" t="s">
        <v>117</v>
      </c>
      <c r="B6" s="17" t="s">
        <v>118</v>
      </c>
      <c r="C6" s="17"/>
      <c r="D6" s="18">
        <v>39.99</v>
      </c>
      <c r="E6" s="18">
        <v>14</v>
      </c>
      <c r="F6" s="18">
        <v>12000</v>
      </c>
      <c r="G6" s="18">
        <v>6000</v>
      </c>
      <c r="H6" s="19">
        <v>15</v>
      </c>
      <c r="I6" s="20">
        <v>300</v>
      </c>
      <c r="J6" s="21">
        <v>3</v>
      </c>
      <c r="K6" s="22"/>
      <c r="L6" s="20"/>
      <c r="M6" s="20">
        <v>30</v>
      </c>
      <c r="N6" s="23">
        <v>1.6</v>
      </c>
      <c r="O6" s="24">
        <f>IF($A6="","",IF(G6&gt;0,F6/G6,""))</f>
        <v>2</v>
      </c>
      <c r="P6" s="25">
        <f>IF($A6="","",IF(H6&gt;0,I6/H6,"No demand"))</f>
        <v>20</v>
      </c>
      <c r="Q6" s="26">
        <f>IF($A6="","",H6*J6)</f>
        <v>45</v>
      </c>
      <c r="R6" s="26">
        <f>IF($A6="","",MAX(0,Q6-I6))</f>
        <v>0</v>
      </c>
      <c r="S6" s="27">
        <f>IF($A6="","",R6*D6)</f>
        <v>0</v>
      </c>
      <c r="T6" s="27">
        <f>IF($A6="","",R6*(D6-E6))</f>
        <v>0</v>
      </c>
      <c r="U6" s="26">
        <f>IF($A6="","",MAX(0,I6-(Q6+M6)))</f>
        <v>225</v>
      </c>
      <c r="V6" s="27">
        <f>IF($A6="","",U6*E6)</f>
        <v>3150</v>
      </c>
      <c r="W6" s="28" t="str">
        <f>IF($A6="","",IF(R6&gt;0,"At risk",IF(U6&gt;0,"Excess","Balanced")))</f>
        <v>Excess</v>
      </c>
      <c r="X6" s="28" t="str">
        <f>IF($A6="","",IF(N6="","Unavailable",IF(N6&gt;Settings!$B$3,"Positive",IF(N6=Settings!$B$3,"Neutral","Negative"))))</f>
        <v>Positive</v>
      </c>
      <c r="Y6" s="28" t="str">
        <f>IF($A6="","",IF(W6="At risk",IF(X6="Unavailable","Replenish; lower ad priority until the delivery lands (no POAS: check margin)",IF(X6="Negative","Fix the economics before reordering","Replenish; lower ad priority until the delivery lands")),IF(W6="Excess",IF(X6="Unavailable","Hold the next order; promote while profitable (no POAS: check margin)",IF(X6="Negative","Deprioritise: review price, cost and clearance","Hold the next order; promote while profitable")),IF(X6="Negative","Keep stock lean; review price and cost","Keep: reorder on the usual date"))))</f>
        <v>Hold the next order; promote while profitable</v>
      </c>
      <c r="Z6" s="28" t="str">
        <f>IF($A6="","",IF(W6="At risk",TEXT(R6,"0")&amp;" units short before the delivery",IF(W6="Excess",TEXT(U6,"0")&amp;" units above demand to delivery plus safety stock","Stock covers demand to the delivery"))&amp;IF(N6="","; no POAS","; POAS "&amp;TEXT(N6,"0.0#")&amp;" vs break-even "&amp;TEXT(Settings!$B$3,"0.0#"))&amp;IF(AND(W6="At risk",OR(L6="",L6=0)),"; no confirmed order",""))</f>
        <v>225 units above demand to delivery plus safety stock; POAS 1.6 vs break-even 1.0</v>
      </c>
      <c r="AA6" s="28" t="str">
        <f>IF($A6="","",IF(W6="At risk","Forecast, purchase order date and quantity, safety stock, margin",IF(W6="Excess","Season, product lifecycle, price floor, committed stock, returns","Season and returns before the next order")))</f>
        <v>Season, product lifecycle, price floor, committed stock, returns</v>
      </c>
    </row>
    <row r="7" spans="1:27" x14ac:dyDescent="0.25">
      <c r="A7" s="16" t="s">
        <v>119</v>
      </c>
      <c r="B7" s="17" t="s">
        <v>120</v>
      </c>
      <c r="C7" s="17"/>
      <c r="D7" s="18">
        <v>19.99</v>
      </c>
      <c r="E7" s="18">
        <v>8</v>
      </c>
      <c r="F7" s="18">
        <v>1500</v>
      </c>
      <c r="G7" s="18">
        <v>3000</v>
      </c>
      <c r="H7" s="19">
        <v>3</v>
      </c>
      <c r="I7" s="20">
        <v>240</v>
      </c>
      <c r="J7" s="21">
        <v>4</v>
      </c>
      <c r="K7" s="22"/>
      <c r="L7" s="20"/>
      <c r="M7" s="20">
        <v>12</v>
      </c>
      <c r="N7" s="23">
        <v>0.8</v>
      </c>
      <c r="O7" s="24">
        <f>IF($A7="","",IF(G7&gt;0,F7/G7,""))</f>
        <v>0.5</v>
      </c>
      <c r="P7" s="25">
        <f>IF($A7="","",IF(H7&gt;0,I7/H7,"No demand"))</f>
        <v>80</v>
      </c>
      <c r="Q7" s="26">
        <f>IF($A7="","",H7*J7)</f>
        <v>12</v>
      </c>
      <c r="R7" s="26">
        <f>IF($A7="","",MAX(0,Q7-I7))</f>
        <v>0</v>
      </c>
      <c r="S7" s="27">
        <f>IF($A7="","",R7*D7)</f>
        <v>0</v>
      </c>
      <c r="T7" s="27">
        <f>IF($A7="","",R7*(D7-E7))</f>
        <v>0</v>
      </c>
      <c r="U7" s="26">
        <f>IF($A7="","",MAX(0,I7-(Q7+M7)))</f>
        <v>216</v>
      </c>
      <c r="V7" s="27">
        <f>IF($A7="","",U7*E7)</f>
        <v>1728</v>
      </c>
      <c r="W7" s="28" t="str">
        <f>IF($A7="","",IF(R7&gt;0,"At risk",IF(U7&gt;0,"Excess","Balanced")))</f>
        <v>Excess</v>
      </c>
      <c r="X7" s="28" t="str">
        <f>IF($A7="","",IF(N7="","Unavailable",IF(N7&gt;Settings!$B$3,"Positive",IF(N7=Settings!$B$3,"Neutral","Negative"))))</f>
        <v>Negative</v>
      </c>
      <c r="Y7" s="28" t="str">
        <f>IF($A7="","",IF(W7="At risk",IF(X7="Unavailable","Replenish; lower ad priority until the delivery lands (no POAS: check margin)",IF(X7="Negative","Fix the economics before reordering","Replenish; lower ad priority until the delivery lands")),IF(W7="Excess",IF(X7="Unavailable","Hold the next order; promote while profitable (no POAS: check margin)",IF(X7="Negative","Deprioritise: review price, cost and clearance","Hold the next order; promote while profitable")),IF(X7="Negative","Keep stock lean; review price and cost","Keep: reorder on the usual date"))))</f>
        <v>Deprioritise: review price, cost and clearance</v>
      </c>
      <c r="Z7" s="28" t="str">
        <f>IF($A7="","",IF(W7="At risk",TEXT(R7,"0")&amp;" units short before the delivery",IF(W7="Excess",TEXT(U7,"0")&amp;" units above demand to delivery plus safety stock","Stock covers demand to the delivery"))&amp;IF(N7="","; no POAS","; POAS "&amp;TEXT(N7,"0.0#")&amp;" vs break-even "&amp;TEXT(Settings!$B$3,"0.0#"))&amp;IF(AND(W7="At risk",OR(L7="",L7=0)),"; no confirmed order",""))</f>
        <v>216 units above demand to delivery plus safety stock; POAS 0.8 vs break-even 1.0</v>
      </c>
      <c r="AA7" s="28" t="str">
        <f>IF($A7="","",IF(W7="At risk","Forecast, purchase order date and quantity, safety stock, margin",IF(W7="Excess","Season, product lifecycle, price floor, committed stock, returns","Season and returns before the next order")))</f>
        <v>Season, product lifecycle, price floor, committed stock, returns</v>
      </c>
    </row>
    <row r="8" spans="1:27" x14ac:dyDescent="0.25">
      <c r="A8" s="16" t="s">
        <v>121</v>
      </c>
      <c r="B8" s="17" t="s">
        <v>116</v>
      </c>
      <c r="C8" s="17"/>
      <c r="D8" s="18">
        <v>29.99</v>
      </c>
      <c r="E8" s="18">
        <v>18</v>
      </c>
      <c r="F8" s="18">
        <v>2400</v>
      </c>
      <c r="G8" s="18">
        <v>1600</v>
      </c>
      <c r="H8" s="19">
        <v>8</v>
      </c>
      <c r="I8" s="20">
        <v>16</v>
      </c>
      <c r="J8" s="21">
        <v>8</v>
      </c>
      <c r="K8" s="22">
        <v>46376</v>
      </c>
      <c r="L8" s="20">
        <v>40</v>
      </c>
      <c r="M8" s="20">
        <v>8</v>
      </c>
      <c r="N8" s="23">
        <v>0.9</v>
      </c>
      <c r="O8" s="24">
        <f>IF($A8="","",IF(G8&gt;0,F8/G8,""))</f>
        <v>1.5</v>
      </c>
      <c r="P8" s="25">
        <f>IF($A8="","",IF(H8&gt;0,I8/H8,"No demand"))</f>
        <v>2</v>
      </c>
      <c r="Q8" s="26">
        <f>IF($A8="","",H8*J8)</f>
        <v>64</v>
      </c>
      <c r="R8" s="26">
        <f>IF($A8="","",MAX(0,Q8-I8))</f>
        <v>48</v>
      </c>
      <c r="S8" s="27">
        <f>IF($A8="","",R8*D8)</f>
        <v>1439.52</v>
      </c>
      <c r="T8" s="27">
        <f>IF($A8="","",R8*(D8-E8))</f>
        <v>575.52</v>
      </c>
      <c r="U8" s="26">
        <f>IF($A8="","",MAX(0,I8-(Q8+M8)))</f>
        <v>0</v>
      </c>
      <c r="V8" s="27">
        <f>IF($A8="","",U8*E8)</f>
        <v>0</v>
      </c>
      <c r="W8" s="28" t="str">
        <f>IF($A8="","",IF(R8&gt;0,"At risk",IF(U8&gt;0,"Excess","Balanced")))</f>
        <v>At risk</v>
      </c>
      <c r="X8" s="28" t="str">
        <f>IF($A8="","",IF(N8="","Unavailable",IF(N8&gt;Settings!$B$3,"Positive",IF(N8=Settings!$B$3,"Neutral","Negative"))))</f>
        <v>Negative</v>
      </c>
      <c r="Y8" s="28" t="str">
        <f>IF($A8="","",IF(W8="At risk",IF(X8="Unavailable","Replenish; lower ad priority until the delivery lands (no POAS: check margin)",IF(X8="Negative","Fix the economics before reordering","Replenish; lower ad priority until the delivery lands")),IF(W8="Excess",IF(X8="Unavailable","Hold the next order; promote while profitable (no POAS: check margin)",IF(X8="Negative","Deprioritise: review price, cost and clearance","Hold the next order; promote while profitable")),IF(X8="Negative","Keep stock lean; review price and cost","Keep: reorder on the usual date"))))</f>
        <v>Fix the economics before reordering</v>
      </c>
      <c r="Z8" s="28" t="str">
        <f>IF($A8="","",IF(W8="At risk",TEXT(R8,"0")&amp;" units short before the delivery",IF(W8="Excess",TEXT(U8,"0")&amp;" units above demand to delivery plus safety stock","Stock covers demand to the delivery"))&amp;IF(N8="","; no POAS","; POAS "&amp;TEXT(N8,"0.0#")&amp;" vs break-even "&amp;TEXT(Settings!$B$3,"0.0#"))&amp;IF(AND(W8="At risk",OR(L8="",L8=0)),"; no confirmed order",""))</f>
        <v>48 units short before the delivery; POAS 0.9 vs break-even 1.0</v>
      </c>
      <c r="AA8" s="28" t="str">
        <f>IF($A8="","",IF(W8="At risk","Forecast, purchase order date and quantity, safety stock, margin",IF(W8="Excess","Season, product lifecycle, price floor, committed stock, returns","Season and returns before the next order")))</f>
        <v>Forecast, purchase order date and quantity, safety stock, margin</v>
      </c>
    </row>
    <row r="10" spans="1:1" x14ac:dyDescent="0.25">
      <c r="A10" s="9" t="s">
        <v>106</v>
      </c>
    </row>
  </sheetData>
  <autoFilter ref="A4:AA8"/>
  <mergeCells count="1">
    <mergeCell ref="W3:Y3"/>
  </mergeCells>
  <conditionalFormatting sqref="W5:W8">
    <cfRule type="expression" dxfId="0" priority="1">
      <formula>$W5="At risk"</formula>
    </cfRule>
    <cfRule type="expression" dxfId="1" priority="2">
      <formula>$W5="Excess"</formula>
    </cfRule>
    <cfRule type="expression" dxfId="2" priority="3">
      <formula>$W5="Balanced"</formula>
    </cfRule>
  </conditionalFormatting>
  <conditionalFormatting sqref="X5:X8">
    <cfRule type="expression" dxfId="3" priority="1">
      <formula>$X5="Positive"</formula>
    </cfRule>
    <cfRule type="expression" dxfId="4" priority="2">
      <formula>$X5="Neutral"</formula>
    </cfRule>
    <cfRule type="expression" dxfId="5" priority="3">
      <formula>$X5="Negative"</formula>
    </cfRule>
    <cfRule type="expression" dxfId="6" priority="4">
      <formula>$X5="Unavailable"</formula>
    </cfRule>
  </conditionalFormatting>
  <dataValidations count="5">
    <dataValidation type="decimal" operator="greaterThan" allowBlank="1" showErrorMessage="1" errorTitle="Enter a price" error="Enter a price above 0, excl. VAT." sqref="D5:D8">
      <formula1>0</formula1>
    </dataValidation>
    <dataValidation type="decimal" operator="greaterThanOrEqual" allowBlank="1" showErrorMessage="1" errorTitle="Enter a number" error="Enter a number of 0 or more." sqref="E5:E8">
      <formula1>0</formula1>
    </dataValidation>
    <dataValidation type="decimal" operator="greaterThanOrEqual" allowBlank="1" showErrorMessage="1" errorTitle="Enter a number" error="Enter a number of 0 or more." sqref="G5:J8">
      <formula1>0</formula1>
    </dataValidation>
    <dataValidation type="decimal" operator="greaterThanOrEqual" allowBlank="1" showErrorMessage="1" errorTitle="Enter a number" error="Enter a number of 0 or more." sqref="L5:M8">
      <formula1>0</formula1>
    </dataValidation>
    <dataValidation type="decimal" operator="greaterThanOrEqual" allowBlank="1" showErrorMessage="1" errorTitle="Enter a POAS" error="Enter POAS as a plain number, for example 1.6, or leave it blank if the product has no ads." sqref="N5:N8">
      <formula1>0</formula1>
    </dataValidation>
  </dataValidations>
  <pageMargins left="0.7" right="0.7" top="0.75" bottom="0.75" header="0.3" footer="0.3"/>
  <pageSetup orientation="portrait" horizontalDpi="4294967295" verticalDpi="4294967295" scale="100" fitToWidth="1" fitToHeight="1"/>
  <headerFooter>
    <oddFooter>&amp;LProduct Metrics, October 2026. productmetrics.io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6"/>
  <sheetViews>
    <sheetView workbookViewId="0">
      <pane xSplit="1" ySplit="4" topLeftCell="B5" activePane="bottomRight" state="frozen"/>
      <selection pane="bottomRight"/>
    </sheetView>
  </sheetViews>
  <sheetFormatPr defaultRowHeight="15" outlineLevelRow="0" outlineLevelCol="0" x14ac:dyDescent="55"/>
  <cols>
    <col min="1" max="1" width="24" customWidth="1"/>
    <col min="2" max="3" width="14" customWidth="1"/>
    <col min="4" max="4" width="12" customWidth="1"/>
    <col min="5" max="5" width="11" customWidth="1"/>
    <col min="6" max="7" width="14" customWidth="1"/>
    <col min="8" max="8" width="13" customWidth="1"/>
    <col min="9" max="9" width="11" customWidth="1"/>
    <col min="10" max="11" width="12" customWidth="1"/>
    <col min="12" max="12" width="10" customWidth="1"/>
    <col min="13" max="13" width="12" customWidth="1"/>
    <col min="16" max="16" width="10" customWidth="1"/>
    <col min="17" max="17" width="13" customWidth="1"/>
    <col min="18" max="18" width="10" customWidth="1"/>
    <col min="19" max="20" width="13" customWidth="1"/>
    <col min="21" max="21" width="10" customWidth="1"/>
    <col min="22" max="22" width="14" customWidth="1"/>
    <col min="23" max="23" width="13" customWidth="1"/>
    <col min="24" max="24" width="12" customWidth="1"/>
    <col min="25" max="25" width="46" customWidth="1"/>
    <col min="26" max="26" width="56" customWidth="1"/>
    <col min="27" max="27" width="48" customWidth="1"/>
  </cols>
  <sheetData>
    <row r="1" spans="1:1" x14ac:dyDescent="0.25">
      <c r="A1" s="1" t="s">
        <v>122</v>
      </c>
    </row>
    <row r="2" spans="1:1" x14ac:dyDescent="0.25">
      <c r="A2" s="2" t="s">
        <v>123</v>
      </c>
    </row>
    <row r="3" ht="26" customHeight="1" spans="1:25" x14ac:dyDescent="0.25">
      <c r="A3" s="10" t="s">
        <v>109</v>
      </c>
      <c r="F3" s="11">
        <f>SUBTOTAL(109,F5:F204)</f>
        <v>0</v>
      </c>
      <c r="G3" s="11">
        <f>SUBTOTAL(109,G5:G204)</f>
        <v>0</v>
      </c>
      <c r="O3" s="12" t="str">
        <f>IF(G3&gt;0,F3/G3,"")</f>
        <v/>
      </c>
      <c r="R3" s="13">
        <f>SUBTOTAL(109,R5:R204)</f>
        <v>0</v>
      </c>
      <c r="S3" s="11">
        <f>SUBTOTAL(109,S5:S204)</f>
        <v>0</v>
      </c>
      <c r="T3" s="11">
        <f>SUBTOTAL(109,T5:T204)</f>
        <v>0</v>
      </c>
      <c r="U3" s="13">
        <f>SUBTOTAL(109,U5:U204)</f>
        <v>0</v>
      </c>
      <c r="V3" s="11">
        <f>SUBTOTAL(109,V5:V204)</f>
        <v>0</v>
      </c>
      <c r="W3" s="14" t="s">
        <v>110</v>
      </c>
      <c r="X3" s="14"/>
      <c r="Y3" s="14"/>
    </row>
    <row r="4" ht="42" customHeight="1" spans="1:27" x14ac:dyDescent="0.25">
      <c r="A4" s="15" t="s">
        <v>22</v>
      </c>
      <c r="B4" s="15" t="s">
        <v>111</v>
      </c>
      <c r="C4" s="15" t="s">
        <v>112</v>
      </c>
      <c r="D4" s="15" t="s">
        <v>26</v>
      </c>
      <c r="E4" s="15" t="s">
        <v>28</v>
      </c>
      <c r="F4" s="15" t="s">
        <v>30</v>
      </c>
      <c r="G4" s="15" t="s">
        <v>32</v>
      </c>
      <c r="H4" s="15" t="s">
        <v>34</v>
      </c>
      <c r="I4" s="15" t="s">
        <v>36</v>
      </c>
      <c r="J4" s="15" t="s">
        <v>38</v>
      </c>
      <c r="K4" s="15" t="s">
        <v>113</v>
      </c>
      <c r="L4" s="15" t="s">
        <v>114</v>
      </c>
      <c r="M4" s="15" t="s">
        <v>42</v>
      </c>
      <c r="N4" s="15" t="s">
        <v>44</v>
      </c>
      <c r="O4" s="15" t="s">
        <v>48</v>
      </c>
      <c r="P4" s="15" t="s">
        <v>50</v>
      </c>
      <c r="Q4" s="15" t="s">
        <v>52</v>
      </c>
      <c r="R4" s="15" t="s">
        <v>54</v>
      </c>
      <c r="S4" s="15" t="s">
        <v>56</v>
      </c>
      <c r="T4" s="15" t="s">
        <v>58</v>
      </c>
      <c r="U4" s="15" t="s">
        <v>60</v>
      </c>
      <c r="V4" s="15" t="s">
        <v>62</v>
      </c>
      <c r="W4" s="15" t="s">
        <v>64</v>
      </c>
      <c r="X4" s="15" t="s">
        <v>66</v>
      </c>
      <c r="Y4" s="15" t="s">
        <v>68</v>
      </c>
      <c r="Z4" s="15" t="s">
        <v>70</v>
      </c>
      <c r="AA4" s="15" t="s">
        <v>72</v>
      </c>
    </row>
    <row r="5" spans="1:27" x14ac:dyDescent="0.25">
      <c r="A5" s="17"/>
      <c r="B5" s="17"/>
      <c r="C5" s="17"/>
      <c r="D5" s="18"/>
      <c r="E5" s="18"/>
      <c r="F5" s="18"/>
      <c r="G5" s="18"/>
      <c r="H5" s="19"/>
      <c r="I5" s="20"/>
      <c r="J5" s="21"/>
      <c r="K5" s="22"/>
      <c r="L5" s="20"/>
      <c r="M5" s="20"/>
      <c r="N5" s="23"/>
      <c r="O5" s="24" t="str">
        <f>IF($A5="","",IF(G5&gt;0,F5/G5,""))</f>
        <v/>
      </c>
      <c r="P5" s="25" t="str">
        <f>IF($A5="","",IF(H5&gt;0,I5/H5,"No demand"))</f>
        <v/>
      </c>
      <c r="Q5" s="26" t="str">
        <f>IF($A5="","",H5*J5)</f>
        <v/>
      </c>
      <c r="R5" s="26" t="str">
        <f>IF($A5="","",MAX(0,Q5-I5))</f>
        <v/>
      </c>
      <c r="S5" s="27" t="str">
        <f>IF($A5="","",R5*D5)</f>
        <v/>
      </c>
      <c r="T5" s="27" t="str">
        <f>IF($A5="","",R5*(D5-E5))</f>
        <v/>
      </c>
      <c r="U5" s="26" t="str">
        <f>IF($A5="","",MAX(0,I5-(Q5+M5)))</f>
        <v/>
      </c>
      <c r="V5" s="27" t="str">
        <f>IF($A5="","",U5*E5)</f>
        <v/>
      </c>
      <c r="W5" s="28" t="str">
        <f>IF($A5="","",IF(R5&gt;0,"At risk",IF(U5&gt;0,"Excess","Balanced")))</f>
        <v/>
      </c>
      <c r="X5" s="28" t="str">
        <f>IF($A5="","",IF(N5="","Unavailable",IF(N5&gt;Settings!$B$3,"Positive",IF(N5=Settings!$B$3,"Neutral","Negative"))))</f>
        <v/>
      </c>
      <c r="Y5" s="28" t="str">
        <f>IF($A5="","",IF(W5="At risk",IF(X5="Unavailable","Replenish; lower ad priority until the delivery lands (no POAS: check margin)",IF(X5="Negative","Fix the economics before reordering","Replenish; lower ad priority until the delivery lands")),IF(W5="Excess",IF(X5="Unavailable","Hold the next order; promote while profitable (no POAS: check margin)",IF(X5="Negative","Deprioritise: review price, cost and clearance","Hold the next order; promote while profitable")),IF(X5="Negative","Keep stock lean; review price and cost","Keep: reorder on the usual date"))))</f>
        <v/>
      </c>
      <c r="Z5" s="28" t="str">
        <f>IF($A5="","",IF(W5="At risk",TEXT(R5,"0")&amp;" units short before the delivery",IF(W5="Excess",TEXT(U5,"0")&amp;" units above demand to delivery plus safety stock","Stock covers demand to the delivery"))&amp;IF(N5="","; no POAS","; POAS "&amp;TEXT(N5,"0.0#")&amp;" vs break-even "&amp;TEXT(Settings!$B$3,"0.0#"))&amp;IF(AND(W5="At risk",OR(L5="",L5=0)),"; no confirmed order",""))</f>
        <v/>
      </c>
      <c r="AA5" s="28" t="str">
        <f>IF($A5="","",IF(W5="At risk","Forecast, purchase order date and quantity, safety stock, margin",IF(W5="Excess","Season, product lifecycle, price floor, committed stock, returns","Season and returns before the next order")))</f>
        <v/>
      </c>
    </row>
    <row r="6" spans="1:27" x14ac:dyDescent="0.25">
      <c r="A6" s="17"/>
      <c r="B6" s="17"/>
      <c r="C6" s="17"/>
      <c r="D6" s="18"/>
      <c r="E6" s="18"/>
      <c r="F6" s="18"/>
      <c r="G6" s="18"/>
      <c r="H6" s="19"/>
      <c r="I6" s="20"/>
      <c r="J6" s="21"/>
      <c r="K6" s="22"/>
      <c r="L6" s="20"/>
      <c r="M6" s="20"/>
      <c r="N6" s="23"/>
      <c r="O6" s="24" t="str">
        <f>IF($A6="","",IF(G6&gt;0,F6/G6,""))</f>
        <v/>
      </c>
      <c r="P6" s="25" t="str">
        <f>IF($A6="","",IF(H6&gt;0,I6/H6,"No demand"))</f>
        <v/>
      </c>
      <c r="Q6" s="26" t="str">
        <f>IF($A6="","",H6*J6)</f>
        <v/>
      </c>
      <c r="R6" s="26" t="str">
        <f>IF($A6="","",MAX(0,Q6-I6))</f>
        <v/>
      </c>
      <c r="S6" s="27" t="str">
        <f>IF($A6="","",R6*D6)</f>
        <v/>
      </c>
      <c r="T6" s="27" t="str">
        <f>IF($A6="","",R6*(D6-E6))</f>
        <v/>
      </c>
      <c r="U6" s="26" t="str">
        <f>IF($A6="","",MAX(0,I6-(Q6+M6)))</f>
        <v/>
      </c>
      <c r="V6" s="27" t="str">
        <f>IF($A6="","",U6*E6)</f>
        <v/>
      </c>
      <c r="W6" s="28" t="str">
        <f>IF($A6="","",IF(R6&gt;0,"At risk",IF(U6&gt;0,"Excess","Balanced")))</f>
        <v/>
      </c>
      <c r="X6" s="28" t="str">
        <f>IF($A6="","",IF(N6="","Unavailable",IF(N6&gt;Settings!$B$3,"Positive",IF(N6=Settings!$B$3,"Neutral","Negative"))))</f>
        <v/>
      </c>
      <c r="Y6" s="28" t="str">
        <f>IF($A6="","",IF(W6="At risk",IF(X6="Unavailable","Replenish; lower ad priority until the delivery lands (no POAS: check margin)",IF(X6="Negative","Fix the economics before reordering","Replenish; lower ad priority until the delivery lands")),IF(W6="Excess",IF(X6="Unavailable","Hold the next order; promote while profitable (no POAS: check margin)",IF(X6="Negative","Deprioritise: review price, cost and clearance","Hold the next order; promote while profitable")),IF(X6="Negative","Keep stock lean; review price and cost","Keep: reorder on the usual date"))))</f>
        <v/>
      </c>
      <c r="Z6" s="28" t="str">
        <f>IF($A6="","",IF(W6="At risk",TEXT(R6,"0")&amp;" units short before the delivery",IF(W6="Excess",TEXT(U6,"0")&amp;" units above demand to delivery plus safety stock","Stock covers demand to the delivery"))&amp;IF(N6="","; no POAS","; POAS "&amp;TEXT(N6,"0.0#")&amp;" vs break-even "&amp;TEXT(Settings!$B$3,"0.0#"))&amp;IF(AND(W6="At risk",OR(L6="",L6=0)),"; no confirmed order",""))</f>
        <v/>
      </c>
      <c r="AA6" s="28" t="str">
        <f>IF($A6="","",IF(W6="At risk","Forecast, purchase order date and quantity, safety stock, margin",IF(W6="Excess","Season, product lifecycle, price floor, committed stock, returns","Season and returns before the next order")))</f>
        <v/>
      </c>
    </row>
    <row r="7" spans="1:27" x14ac:dyDescent="0.25">
      <c r="A7" s="17"/>
      <c r="B7" s="17"/>
      <c r="C7" s="17"/>
      <c r="D7" s="18"/>
      <c r="E7" s="18"/>
      <c r="F7" s="18"/>
      <c r="G7" s="18"/>
      <c r="H7" s="19"/>
      <c r="I7" s="20"/>
      <c r="J7" s="21"/>
      <c r="K7" s="22"/>
      <c r="L7" s="20"/>
      <c r="M7" s="20"/>
      <c r="N7" s="23"/>
      <c r="O7" s="24" t="str">
        <f>IF($A7="","",IF(G7&gt;0,F7/G7,""))</f>
        <v/>
      </c>
      <c r="P7" s="25" t="str">
        <f>IF($A7="","",IF(H7&gt;0,I7/H7,"No demand"))</f>
        <v/>
      </c>
      <c r="Q7" s="26" t="str">
        <f>IF($A7="","",H7*J7)</f>
        <v/>
      </c>
      <c r="R7" s="26" t="str">
        <f>IF($A7="","",MAX(0,Q7-I7))</f>
        <v/>
      </c>
      <c r="S7" s="27" t="str">
        <f>IF($A7="","",R7*D7)</f>
        <v/>
      </c>
      <c r="T7" s="27" t="str">
        <f>IF($A7="","",R7*(D7-E7))</f>
        <v/>
      </c>
      <c r="U7" s="26" t="str">
        <f>IF($A7="","",MAX(0,I7-(Q7+M7)))</f>
        <v/>
      </c>
      <c r="V7" s="27" t="str">
        <f>IF($A7="","",U7*E7)</f>
        <v/>
      </c>
      <c r="W7" s="28" t="str">
        <f>IF($A7="","",IF(R7&gt;0,"At risk",IF(U7&gt;0,"Excess","Balanced")))</f>
        <v/>
      </c>
      <c r="X7" s="28" t="str">
        <f>IF($A7="","",IF(N7="","Unavailable",IF(N7&gt;Settings!$B$3,"Positive",IF(N7=Settings!$B$3,"Neutral","Negative"))))</f>
        <v/>
      </c>
      <c r="Y7" s="28" t="str">
        <f>IF($A7="","",IF(W7="At risk",IF(X7="Unavailable","Replenish; lower ad priority until the delivery lands (no POAS: check margin)",IF(X7="Negative","Fix the economics before reordering","Replenish; lower ad priority until the delivery lands")),IF(W7="Excess",IF(X7="Unavailable","Hold the next order; promote while profitable (no POAS: check margin)",IF(X7="Negative","Deprioritise: review price, cost and clearance","Hold the next order; promote while profitable")),IF(X7="Negative","Keep stock lean; review price and cost","Keep: reorder on the usual date"))))</f>
        <v/>
      </c>
      <c r="Z7" s="28" t="str">
        <f>IF($A7="","",IF(W7="At risk",TEXT(R7,"0")&amp;" units short before the delivery",IF(W7="Excess",TEXT(U7,"0")&amp;" units above demand to delivery plus safety stock","Stock covers demand to the delivery"))&amp;IF(N7="","; no POAS","; POAS "&amp;TEXT(N7,"0.0#")&amp;" vs break-even "&amp;TEXT(Settings!$B$3,"0.0#"))&amp;IF(AND(W7="At risk",OR(L7="",L7=0)),"; no confirmed order",""))</f>
        <v/>
      </c>
      <c r="AA7" s="28" t="str">
        <f>IF($A7="","",IF(W7="At risk","Forecast, purchase order date and quantity, safety stock, margin",IF(W7="Excess","Season, product lifecycle, price floor, committed stock, returns","Season and returns before the next order")))</f>
        <v/>
      </c>
    </row>
    <row r="8" spans="1:27" x14ac:dyDescent="0.25">
      <c r="A8" s="17"/>
      <c r="B8" s="17"/>
      <c r="C8" s="17"/>
      <c r="D8" s="18"/>
      <c r="E8" s="18"/>
      <c r="F8" s="18"/>
      <c r="G8" s="18"/>
      <c r="H8" s="19"/>
      <c r="I8" s="20"/>
      <c r="J8" s="21"/>
      <c r="K8" s="22"/>
      <c r="L8" s="20"/>
      <c r="M8" s="20"/>
      <c r="N8" s="23"/>
      <c r="O8" s="24" t="str">
        <f>IF($A8="","",IF(G8&gt;0,F8/G8,""))</f>
        <v/>
      </c>
      <c r="P8" s="25" t="str">
        <f>IF($A8="","",IF(H8&gt;0,I8/H8,"No demand"))</f>
        <v/>
      </c>
      <c r="Q8" s="26" t="str">
        <f>IF($A8="","",H8*J8)</f>
        <v/>
      </c>
      <c r="R8" s="26" t="str">
        <f>IF($A8="","",MAX(0,Q8-I8))</f>
        <v/>
      </c>
      <c r="S8" s="27" t="str">
        <f>IF($A8="","",R8*D8)</f>
        <v/>
      </c>
      <c r="T8" s="27" t="str">
        <f>IF($A8="","",R8*(D8-E8))</f>
        <v/>
      </c>
      <c r="U8" s="26" t="str">
        <f>IF($A8="","",MAX(0,I8-(Q8+M8)))</f>
        <v/>
      </c>
      <c r="V8" s="27" t="str">
        <f>IF($A8="","",U8*E8)</f>
        <v/>
      </c>
      <c r="W8" s="28" t="str">
        <f>IF($A8="","",IF(R8&gt;0,"At risk",IF(U8&gt;0,"Excess","Balanced")))</f>
        <v/>
      </c>
      <c r="X8" s="28" t="str">
        <f>IF($A8="","",IF(N8="","Unavailable",IF(N8&gt;Settings!$B$3,"Positive",IF(N8=Settings!$B$3,"Neutral","Negative"))))</f>
        <v/>
      </c>
      <c r="Y8" s="28" t="str">
        <f>IF($A8="","",IF(W8="At risk",IF(X8="Unavailable","Replenish; lower ad priority until the delivery lands (no POAS: check margin)",IF(X8="Negative","Fix the economics before reordering","Replenish; lower ad priority until the delivery lands")),IF(W8="Excess",IF(X8="Unavailable","Hold the next order; promote while profitable (no POAS: check margin)",IF(X8="Negative","Deprioritise: review price, cost and clearance","Hold the next order; promote while profitable")),IF(X8="Negative","Keep stock lean; review price and cost","Keep: reorder on the usual date"))))</f>
        <v/>
      </c>
      <c r="Z8" s="28" t="str">
        <f>IF($A8="","",IF(W8="At risk",TEXT(R8,"0")&amp;" units short before the delivery",IF(W8="Excess",TEXT(U8,"0")&amp;" units above demand to delivery plus safety stock","Stock covers demand to the delivery"))&amp;IF(N8="","; no POAS","; POAS "&amp;TEXT(N8,"0.0#")&amp;" vs break-even "&amp;TEXT(Settings!$B$3,"0.0#"))&amp;IF(AND(W8="At risk",OR(L8="",L8=0)),"; no confirmed order",""))</f>
        <v/>
      </c>
      <c r="AA8" s="28" t="str">
        <f>IF($A8="","",IF(W8="At risk","Forecast, purchase order date and quantity, safety stock, margin",IF(W8="Excess","Season, product lifecycle, price floor, committed stock, returns","Season and returns before the next order")))</f>
        <v/>
      </c>
    </row>
    <row r="9" spans="1:27" x14ac:dyDescent="0.25">
      <c r="A9" s="17"/>
      <c r="B9" s="17"/>
      <c r="C9" s="17"/>
      <c r="D9" s="18"/>
      <c r="E9" s="18"/>
      <c r="F9" s="18"/>
      <c r="G9" s="18"/>
      <c r="H9" s="19"/>
      <c r="I9" s="20"/>
      <c r="J9" s="21"/>
      <c r="K9" s="22"/>
      <c r="L9" s="20"/>
      <c r="M9" s="20"/>
      <c r="N9" s="23"/>
      <c r="O9" s="24" t="str">
        <f>IF($A9="","",IF(G9&gt;0,F9/G9,""))</f>
        <v/>
      </c>
      <c r="P9" s="25" t="str">
        <f>IF($A9="","",IF(H9&gt;0,I9/H9,"No demand"))</f>
        <v/>
      </c>
      <c r="Q9" s="26" t="str">
        <f>IF($A9="","",H9*J9)</f>
        <v/>
      </c>
      <c r="R9" s="26" t="str">
        <f>IF($A9="","",MAX(0,Q9-I9))</f>
        <v/>
      </c>
      <c r="S9" s="27" t="str">
        <f>IF($A9="","",R9*D9)</f>
        <v/>
      </c>
      <c r="T9" s="27" t="str">
        <f>IF($A9="","",R9*(D9-E9))</f>
        <v/>
      </c>
      <c r="U9" s="26" t="str">
        <f>IF($A9="","",MAX(0,I9-(Q9+M9)))</f>
        <v/>
      </c>
      <c r="V9" s="27" t="str">
        <f>IF($A9="","",U9*E9)</f>
        <v/>
      </c>
      <c r="W9" s="28" t="str">
        <f>IF($A9="","",IF(R9&gt;0,"At risk",IF(U9&gt;0,"Excess","Balanced")))</f>
        <v/>
      </c>
      <c r="X9" s="28" t="str">
        <f>IF($A9="","",IF(N9="","Unavailable",IF(N9&gt;Settings!$B$3,"Positive",IF(N9=Settings!$B$3,"Neutral","Negative"))))</f>
        <v/>
      </c>
      <c r="Y9" s="28" t="str">
        <f>IF($A9="","",IF(W9="At risk",IF(X9="Unavailable","Replenish; lower ad priority until the delivery lands (no POAS: check margin)",IF(X9="Negative","Fix the economics before reordering","Replenish; lower ad priority until the delivery lands")),IF(W9="Excess",IF(X9="Unavailable","Hold the next order; promote while profitable (no POAS: check margin)",IF(X9="Negative","Deprioritise: review price, cost and clearance","Hold the next order; promote while profitable")),IF(X9="Negative","Keep stock lean; review price and cost","Keep: reorder on the usual date"))))</f>
        <v/>
      </c>
      <c r="Z9" s="28" t="str">
        <f>IF($A9="","",IF(W9="At risk",TEXT(R9,"0")&amp;" units short before the delivery",IF(W9="Excess",TEXT(U9,"0")&amp;" units above demand to delivery plus safety stock","Stock covers demand to the delivery"))&amp;IF(N9="","; no POAS","; POAS "&amp;TEXT(N9,"0.0#")&amp;" vs break-even "&amp;TEXT(Settings!$B$3,"0.0#"))&amp;IF(AND(W9="At risk",OR(L9="",L9=0)),"; no confirmed order",""))</f>
        <v/>
      </c>
      <c r="AA9" s="28" t="str">
        <f>IF($A9="","",IF(W9="At risk","Forecast, purchase order date and quantity, safety stock, margin",IF(W9="Excess","Season, product lifecycle, price floor, committed stock, returns","Season and returns before the next order")))</f>
        <v/>
      </c>
    </row>
    <row r="10" spans="1:27" x14ac:dyDescent="0.25">
      <c r="A10" s="17"/>
      <c r="B10" s="17"/>
      <c r="C10" s="17"/>
      <c r="D10" s="18"/>
      <c r="E10" s="18"/>
      <c r="F10" s="18"/>
      <c r="G10" s="18"/>
      <c r="H10" s="19"/>
      <c r="I10" s="20"/>
      <c r="J10" s="21"/>
      <c r="K10" s="22"/>
      <c r="L10" s="20"/>
      <c r="M10" s="20"/>
      <c r="N10" s="23"/>
      <c r="O10" s="24" t="str">
        <f>IF($A10="","",IF(G10&gt;0,F10/G10,""))</f>
        <v/>
      </c>
      <c r="P10" s="25" t="str">
        <f>IF($A10="","",IF(H10&gt;0,I10/H10,"No demand"))</f>
        <v/>
      </c>
      <c r="Q10" s="26" t="str">
        <f>IF($A10="","",H10*J10)</f>
        <v/>
      </c>
      <c r="R10" s="26" t="str">
        <f>IF($A10="","",MAX(0,Q10-I10))</f>
        <v/>
      </c>
      <c r="S10" s="27" t="str">
        <f>IF($A10="","",R10*D10)</f>
        <v/>
      </c>
      <c r="T10" s="27" t="str">
        <f>IF($A10="","",R10*(D10-E10))</f>
        <v/>
      </c>
      <c r="U10" s="26" t="str">
        <f>IF($A10="","",MAX(0,I10-(Q10+M10)))</f>
        <v/>
      </c>
      <c r="V10" s="27" t="str">
        <f>IF($A10="","",U10*E10)</f>
        <v/>
      </c>
      <c r="W10" s="28" t="str">
        <f>IF($A10="","",IF(R10&gt;0,"At risk",IF(U10&gt;0,"Excess","Balanced")))</f>
        <v/>
      </c>
      <c r="X10" s="28" t="str">
        <f>IF($A10="","",IF(N10="","Unavailable",IF(N10&gt;Settings!$B$3,"Positive",IF(N10=Settings!$B$3,"Neutral","Negative"))))</f>
        <v/>
      </c>
      <c r="Y10" s="28" t="str">
        <f>IF($A10="","",IF(W10="At risk",IF(X10="Unavailable","Replenish; lower ad priority until the delivery lands (no POAS: check margin)",IF(X10="Negative","Fix the economics before reordering","Replenish; lower ad priority until the delivery lands")),IF(W10="Excess",IF(X10="Unavailable","Hold the next order; promote while profitable (no POAS: check margin)",IF(X10="Negative","Deprioritise: review price, cost and clearance","Hold the next order; promote while profitable")),IF(X10="Negative","Keep stock lean; review price and cost","Keep: reorder on the usual date"))))</f>
        <v/>
      </c>
      <c r="Z10" s="28" t="str">
        <f>IF($A10="","",IF(W10="At risk",TEXT(R10,"0")&amp;" units short before the delivery",IF(W10="Excess",TEXT(U10,"0")&amp;" units above demand to delivery plus safety stock","Stock covers demand to the delivery"))&amp;IF(N10="","; no POAS","; POAS "&amp;TEXT(N10,"0.0#")&amp;" vs break-even "&amp;TEXT(Settings!$B$3,"0.0#"))&amp;IF(AND(W10="At risk",OR(L10="",L10=0)),"; no confirmed order",""))</f>
        <v/>
      </c>
      <c r="AA10" s="28" t="str">
        <f>IF($A10="","",IF(W10="At risk","Forecast, purchase order date and quantity, safety stock, margin",IF(W10="Excess","Season, product lifecycle, price floor, committed stock, returns","Season and returns before the next order")))</f>
        <v/>
      </c>
    </row>
    <row r="11" spans="1:27" x14ac:dyDescent="0.25">
      <c r="A11" s="17"/>
      <c r="B11" s="17"/>
      <c r="C11" s="17"/>
      <c r="D11" s="18"/>
      <c r="E11" s="18"/>
      <c r="F11" s="18"/>
      <c r="G11" s="18"/>
      <c r="H11" s="19"/>
      <c r="I11" s="20"/>
      <c r="J11" s="21"/>
      <c r="K11" s="22"/>
      <c r="L11" s="20"/>
      <c r="M11" s="20"/>
      <c r="N11" s="23"/>
      <c r="O11" s="24" t="str">
        <f>IF($A11="","",IF(G11&gt;0,F11/G11,""))</f>
        <v/>
      </c>
      <c r="P11" s="25" t="str">
        <f>IF($A11="","",IF(H11&gt;0,I11/H11,"No demand"))</f>
        <v/>
      </c>
      <c r="Q11" s="26" t="str">
        <f>IF($A11="","",H11*J11)</f>
        <v/>
      </c>
      <c r="R11" s="26" t="str">
        <f>IF($A11="","",MAX(0,Q11-I11))</f>
        <v/>
      </c>
      <c r="S11" s="27" t="str">
        <f>IF($A11="","",R11*D11)</f>
        <v/>
      </c>
      <c r="T11" s="27" t="str">
        <f>IF($A11="","",R11*(D11-E11))</f>
        <v/>
      </c>
      <c r="U11" s="26" t="str">
        <f>IF($A11="","",MAX(0,I11-(Q11+M11)))</f>
        <v/>
      </c>
      <c r="V11" s="27" t="str">
        <f>IF($A11="","",U11*E11)</f>
        <v/>
      </c>
      <c r="W11" s="28" t="str">
        <f>IF($A11="","",IF(R11&gt;0,"At risk",IF(U11&gt;0,"Excess","Balanced")))</f>
        <v/>
      </c>
      <c r="X11" s="28" t="str">
        <f>IF($A11="","",IF(N11="","Unavailable",IF(N11&gt;Settings!$B$3,"Positive",IF(N11=Settings!$B$3,"Neutral","Negative"))))</f>
        <v/>
      </c>
      <c r="Y11" s="28" t="str">
        <f>IF($A11="","",IF(W11="At risk",IF(X11="Unavailable","Replenish; lower ad priority until the delivery lands (no POAS: check margin)",IF(X11="Negative","Fix the economics before reordering","Replenish; lower ad priority until the delivery lands")),IF(W11="Excess",IF(X11="Unavailable","Hold the next order; promote while profitable (no POAS: check margin)",IF(X11="Negative","Deprioritise: review price, cost and clearance","Hold the next order; promote while profitable")),IF(X11="Negative","Keep stock lean; review price and cost","Keep: reorder on the usual date"))))</f>
        <v/>
      </c>
      <c r="Z11" s="28" t="str">
        <f>IF($A11="","",IF(W11="At risk",TEXT(R11,"0")&amp;" units short before the delivery",IF(W11="Excess",TEXT(U11,"0")&amp;" units above demand to delivery plus safety stock","Stock covers demand to the delivery"))&amp;IF(N11="","; no POAS","; POAS "&amp;TEXT(N11,"0.0#")&amp;" vs break-even "&amp;TEXT(Settings!$B$3,"0.0#"))&amp;IF(AND(W11="At risk",OR(L11="",L11=0)),"; no confirmed order",""))</f>
        <v/>
      </c>
      <c r="AA11" s="28" t="str">
        <f>IF($A11="","",IF(W11="At risk","Forecast, purchase order date and quantity, safety stock, margin",IF(W11="Excess","Season, product lifecycle, price floor, committed stock, returns","Season and returns before the next order")))</f>
        <v/>
      </c>
    </row>
    <row r="12" spans="1:27" x14ac:dyDescent="0.25">
      <c r="A12" s="17"/>
      <c r="B12" s="17"/>
      <c r="C12" s="17"/>
      <c r="D12" s="18"/>
      <c r="E12" s="18"/>
      <c r="F12" s="18"/>
      <c r="G12" s="18"/>
      <c r="H12" s="19"/>
      <c r="I12" s="20"/>
      <c r="J12" s="21"/>
      <c r="K12" s="22"/>
      <c r="L12" s="20"/>
      <c r="M12" s="20"/>
      <c r="N12" s="23"/>
      <c r="O12" s="24" t="str">
        <f>IF($A12="","",IF(G12&gt;0,F12/G12,""))</f>
        <v/>
      </c>
      <c r="P12" s="25" t="str">
        <f>IF($A12="","",IF(H12&gt;0,I12/H12,"No demand"))</f>
        <v/>
      </c>
      <c r="Q12" s="26" t="str">
        <f>IF($A12="","",H12*J12)</f>
        <v/>
      </c>
      <c r="R12" s="26" t="str">
        <f>IF($A12="","",MAX(0,Q12-I12))</f>
        <v/>
      </c>
      <c r="S12" s="27" t="str">
        <f>IF($A12="","",R12*D12)</f>
        <v/>
      </c>
      <c r="T12" s="27" t="str">
        <f>IF($A12="","",R12*(D12-E12))</f>
        <v/>
      </c>
      <c r="U12" s="26" t="str">
        <f>IF($A12="","",MAX(0,I12-(Q12+M12)))</f>
        <v/>
      </c>
      <c r="V12" s="27" t="str">
        <f>IF($A12="","",U12*E12)</f>
        <v/>
      </c>
      <c r="W12" s="28" t="str">
        <f>IF($A12="","",IF(R12&gt;0,"At risk",IF(U12&gt;0,"Excess","Balanced")))</f>
        <v/>
      </c>
      <c r="X12" s="28" t="str">
        <f>IF($A12="","",IF(N12="","Unavailable",IF(N12&gt;Settings!$B$3,"Positive",IF(N12=Settings!$B$3,"Neutral","Negative"))))</f>
        <v/>
      </c>
      <c r="Y12" s="28" t="str">
        <f>IF($A12="","",IF(W12="At risk",IF(X12="Unavailable","Replenish; lower ad priority until the delivery lands (no POAS: check margin)",IF(X12="Negative","Fix the economics before reordering","Replenish; lower ad priority until the delivery lands")),IF(W12="Excess",IF(X12="Unavailable","Hold the next order; promote while profitable (no POAS: check margin)",IF(X12="Negative","Deprioritise: review price, cost and clearance","Hold the next order; promote while profitable")),IF(X12="Negative","Keep stock lean; review price and cost","Keep: reorder on the usual date"))))</f>
        <v/>
      </c>
      <c r="Z12" s="28" t="str">
        <f>IF($A12="","",IF(W12="At risk",TEXT(R12,"0")&amp;" units short before the delivery",IF(W12="Excess",TEXT(U12,"0")&amp;" units above demand to delivery plus safety stock","Stock covers demand to the delivery"))&amp;IF(N12="","; no POAS","; POAS "&amp;TEXT(N12,"0.0#")&amp;" vs break-even "&amp;TEXT(Settings!$B$3,"0.0#"))&amp;IF(AND(W12="At risk",OR(L12="",L12=0)),"; no confirmed order",""))</f>
        <v/>
      </c>
      <c r="AA12" s="28" t="str">
        <f>IF($A12="","",IF(W12="At risk","Forecast, purchase order date and quantity, safety stock, margin",IF(W12="Excess","Season, product lifecycle, price floor, committed stock, returns","Season and returns before the next order")))</f>
        <v/>
      </c>
    </row>
    <row r="13" spans="1:27" x14ac:dyDescent="0.25">
      <c r="A13" s="17"/>
      <c r="B13" s="17"/>
      <c r="C13" s="17"/>
      <c r="D13" s="18"/>
      <c r="E13" s="18"/>
      <c r="F13" s="18"/>
      <c r="G13" s="18"/>
      <c r="H13" s="19"/>
      <c r="I13" s="20"/>
      <c r="J13" s="21"/>
      <c r="K13" s="22"/>
      <c r="L13" s="20"/>
      <c r="M13" s="20"/>
      <c r="N13" s="23"/>
      <c r="O13" s="24" t="str">
        <f>IF($A13="","",IF(G13&gt;0,F13/G13,""))</f>
        <v/>
      </c>
      <c r="P13" s="25" t="str">
        <f>IF($A13="","",IF(H13&gt;0,I13/H13,"No demand"))</f>
        <v/>
      </c>
      <c r="Q13" s="26" t="str">
        <f>IF($A13="","",H13*J13)</f>
        <v/>
      </c>
      <c r="R13" s="26" t="str">
        <f>IF($A13="","",MAX(0,Q13-I13))</f>
        <v/>
      </c>
      <c r="S13" s="27" t="str">
        <f>IF($A13="","",R13*D13)</f>
        <v/>
      </c>
      <c r="T13" s="27" t="str">
        <f>IF($A13="","",R13*(D13-E13))</f>
        <v/>
      </c>
      <c r="U13" s="26" t="str">
        <f>IF($A13="","",MAX(0,I13-(Q13+M13)))</f>
        <v/>
      </c>
      <c r="V13" s="27" t="str">
        <f>IF($A13="","",U13*E13)</f>
        <v/>
      </c>
      <c r="W13" s="28" t="str">
        <f>IF($A13="","",IF(R13&gt;0,"At risk",IF(U13&gt;0,"Excess","Balanced")))</f>
        <v/>
      </c>
      <c r="X13" s="28" t="str">
        <f>IF($A13="","",IF(N13="","Unavailable",IF(N13&gt;Settings!$B$3,"Positive",IF(N13=Settings!$B$3,"Neutral","Negative"))))</f>
        <v/>
      </c>
      <c r="Y13" s="28" t="str">
        <f>IF($A13="","",IF(W13="At risk",IF(X13="Unavailable","Replenish; lower ad priority until the delivery lands (no POAS: check margin)",IF(X13="Negative","Fix the economics before reordering","Replenish; lower ad priority until the delivery lands")),IF(W13="Excess",IF(X13="Unavailable","Hold the next order; promote while profitable (no POAS: check margin)",IF(X13="Negative","Deprioritise: review price, cost and clearance","Hold the next order; promote while profitable")),IF(X13="Negative","Keep stock lean; review price and cost","Keep: reorder on the usual date"))))</f>
        <v/>
      </c>
      <c r="Z13" s="28" t="str">
        <f>IF($A13="","",IF(W13="At risk",TEXT(R13,"0")&amp;" units short before the delivery",IF(W13="Excess",TEXT(U13,"0")&amp;" units above demand to delivery plus safety stock","Stock covers demand to the delivery"))&amp;IF(N13="","; no POAS","; POAS "&amp;TEXT(N13,"0.0#")&amp;" vs break-even "&amp;TEXT(Settings!$B$3,"0.0#"))&amp;IF(AND(W13="At risk",OR(L13="",L13=0)),"; no confirmed order",""))</f>
        <v/>
      </c>
      <c r="AA13" s="28" t="str">
        <f>IF($A13="","",IF(W13="At risk","Forecast, purchase order date and quantity, safety stock, margin",IF(W13="Excess","Season, product lifecycle, price floor, committed stock, returns","Season and returns before the next order")))</f>
        <v/>
      </c>
    </row>
    <row r="14" spans="1:27" x14ac:dyDescent="0.25">
      <c r="A14" s="17"/>
      <c r="B14" s="17"/>
      <c r="C14" s="17"/>
      <c r="D14" s="18"/>
      <c r="E14" s="18"/>
      <c r="F14" s="18"/>
      <c r="G14" s="18"/>
      <c r="H14" s="19"/>
      <c r="I14" s="20"/>
      <c r="J14" s="21"/>
      <c r="K14" s="22"/>
      <c r="L14" s="20"/>
      <c r="M14" s="20"/>
      <c r="N14" s="23"/>
      <c r="O14" s="24" t="str">
        <f>IF($A14="","",IF(G14&gt;0,F14/G14,""))</f>
        <v/>
      </c>
      <c r="P14" s="25" t="str">
        <f>IF($A14="","",IF(H14&gt;0,I14/H14,"No demand"))</f>
        <v/>
      </c>
      <c r="Q14" s="26" t="str">
        <f>IF($A14="","",H14*J14)</f>
        <v/>
      </c>
      <c r="R14" s="26" t="str">
        <f>IF($A14="","",MAX(0,Q14-I14))</f>
        <v/>
      </c>
      <c r="S14" s="27" t="str">
        <f>IF($A14="","",R14*D14)</f>
        <v/>
      </c>
      <c r="T14" s="27" t="str">
        <f>IF($A14="","",R14*(D14-E14))</f>
        <v/>
      </c>
      <c r="U14" s="26" t="str">
        <f>IF($A14="","",MAX(0,I14-(Q14+M14)))</f>
        <v/>
      </c>
      <c r="V14" s="27" t="str">
        <f>IF($A14="","",U14*E14)</f>
        <v/>
      </c>
      <c r="W14" s="28" t="str">
        <f>IF($A14="","",IF(R14&gt;0,"At risk",IF(U14&gt;0,"Excess","Balanced")))</f>
        <v/>
      </c>
      <c r="X14" s="28" t="str">
        <f>IF($A14="","",IF(N14="","Unavailable",IF(N14&gt;Settings!$B$3,"Positive",IF(N14=Settings!$B$3,"Neutral","Negative"))))</f>
        <v/>
      </c>
      <c r="Y14" s="28" t="str">
        <f>IF($A14="","",IF(W14="At risk",IF(X14="Unavailable","Replenish; lower ad priority until the delivery lands (no POAS: check margin)",IF(X14="Negative","Fix the economics before reordering","Replenish; lower ad priority until the delivery lands")),IF(W14="Excess",IF(X14="Unavailable","Hold the next order; promote while profitable (no POAS: check margin)",IF(X14="Negative","Deprioritise: review price, cost and clearance","Hold the next order; promote while profitable")),IF(X14="Negative","Keep stock lean; review price and cost","Keep: reorder on the usual date"))))</f>
        <v/>
      </c>
      <c r="Z14" s="28" t="str">
        <f>IF($A14="","",IF(W14="At risk",TEXT(R14,"0")&amp;" units short before the delivery",IF(W14="Excess",TEXT(U14,"0")&amp;" units above demand to delivery plus safety stock","Stock covers demand to the delivery"))&amp;IF(N14="","; no POAS","; POAS "&amp;TEXT(N14,"0.0#")&amp;" vs break-even "&amp;TEXT(Settings!$B$3,"0.0#"))&amp;IF(AND(W14="At risk",OR(L14="",L14=0)),"; no confirmed order",""))</f>
        <v/>
      </c>
      <c r="AA14" s="28" t="str">
        <f>IF($A14="","",IF(W14="At risk","Forecast, purchase order date and quantity, safety stock, margin",IF(W14="Excess","Season, product lifecycle, price floor, committed stock, returns","Season and returns before the next order")))</f>
        <v/>
      </c>
    </row>
    <row r="15" spans="1:27" x14ac:dyDescent="0.25">
      <c r="A15" s="17"/>
      <c r="B15" s="17"/>
      <c r="C15" s="17"/>
      <c r="D15" s="18"/>
      <c r="E15" s="18"/>
      <c r="F15" s="18"/>
      <c r="G15" s="18"/>
      <c r="H15" s="19"/>
      <c r="I15" s="20"/>
      <c r="J15" s="21"/>
      <c r="K15" s="22"/>
      <c r="L15" s="20"/>
      <c r="M15" s="20"/>
      <c r="N15" s="23"/>
      <c r="O15" s="24" t="str">
        <f>IF($A15="","",IF(G15&gt;0,F15/G15,""))</f>
        <v/>
      </c>
      <c r="P15" s="25" t="str">
        <f>IF($A15="","",IF(H15&gt;0,I15/H15,"No demand"))</f>
        <v/>
      </c>
      <c r="Q15" s="26" t="str">
        <f>IF($A15="","",H15*J15)</f>
        <v/>
      </c>
      <c r="R15" s="26" t="str">
        <f>IF($A15="","",MAX(0,Q15-I15))</f>
        <v/>
      </c>
      <c r="S15" s="27" t="str">
        <f>IF($A15="","",R15*D15)</f>
        <v/>
      </c>
      <c r="T15" s="27" t="str">
        <f>IF($A15="","",R15*(D15-E15))</f>
        <v/>
      </c>
      <c r="U15" s="26" t="str">
        <f>IF($A15="","",MAX(0,I15-(Q15+M15)))</f>
        <v/>
      </c>
      <c r="V15" s="27" t="str">
        <f>IF($A15="","",U15*E15)</f>
        <v/>
      </c>
      <c r="W15" s="28" t="str">
        <f>IF($A15="","",IF(R15&gt;0,"At risk",IF(U15&gt;0,"Excess","Balanced")))</f>
        <v/>
      </c>
      <c r="X15" s="28" t="str">
        <f>IF($A15="","",IF(N15="","Unavailable",IF(N15&gt;Settings!$B$3,"Positive",IF(N15=Settings!$B$3,"Neutral","Negative"))))</f>
        <v/>
      </c>
      <c r="Y15" s="28" t="str">
        <f>IF($A15="","",IF(W15="At risk",IF(X15="Unavailable","Replenish; lower ad priority until the delivery lands (no POAS: check margin)",IF(X15="Negative","Fix the economics before reordering","Replenish; lower ad priority until the delivery lands")),IF(W15="Excess",IF(X15="Unavailable","Hold the next order; promote while profitable (no POAS: check margin)",IF(X15="Negative","Deprioritise: review price, cost and clearance","Hold the next order; promote while profitable")),IF(X15="Negative","Keep stock lean; review price and cost","Keep: reorder on the usual date"))))</f>
        <v/>
      </c>
      <c r="Z15" s="28" t="str">
        <f>IF($A15="","",IF(W15="At risk",TEXT(R15,"0")&amp;" units short before the delivery",IF(W15="Excess",TEXT(U15,"0")&amp;" units above demand to delivery plus safety stock","Stock covers demand to the delivery"))&amp;IF(N15="","; no POAS","; POAS "&amp;TEXT(N15,"0.0#")&amp;" vs break-even "&amp;TEXT(Settings!$B$3,"0.0#"))&amp;IF(AND(W15="At risk",OR(L15="",L15=0)),"; no confirmed order",""))</f>
        <v/>
      </c>
      <c r="AA15" s="28" t="str">
        <f>IF($A15="","",IF(W15="At risk","Forecast, purchase order date and quantity, safety stock, margin",IF(W15="Excess","Season, product lifecycle, price floor, committed stock, returns","Season and returns before the next order")))</f>
        <v/>
      </c>
    </row>
    <row r="16" spans="1:27" x14ac:dyDescent="0.25">
      <c r="A16" s="17"/>
      <c r="B16" s="17"/>
      <c r="C16" s="17"/>
      <c r="D16" s="18"/>
      <c r="E16" s="18"/>
      <c r="F16" s="18"/>
      <c r="G16" s="18"/>
      <c r="H16" s="19"/>
      <c r="I16" s="20"/>
      <c r="J16" s="21"/>
      <c r="K16" s="22"/>
      <c r="L16" s="20"/>
      <c r="M16" s="20"/>
      <c r="N16" s="23"/>
      <c r="O16" s="24" t="str">
        <f>IF($A16="","",IF(G16&gt;0,F16/G16,""))</f>
        <v/>
      </c>
      <c r="P16" s="25" t="str">
        <f>IF($A16="","",IF(H16&gt;0,I16/H16,"No demand"))</f>
        <v/>
      </c>
      <c r="Q16" s="26" t="str">
        <f>IF($A16="","",H16*J16)</f>
        <v/>
      </c>
      <c r="R16" s="26" t="str">
        <f>IF($A16="","",MAX(0,Q16-I16))</f>
        <v/>
      </c>
      <c r="S16" s="27" t="str">
        <f>IF($A16="","",R16*D16)</f>
        <v/>
      </c>
      <c r="T16" s="27" t="str">
        <f>IF($A16="","",R16*(D16-E16))</f>
        <v/>
      </c>
      <c r="U16" s="26" t="str">
        <f>IF($A16="","",MAX(0,I16-(Q16+M16)))</f>
        <v/>
      </c>
      <c r="V16" s="27" t="str">
        <f>IF($A16="","",U16*E16)</f>
        <v/>
      </c>
      <c r="W16" s="28" t="str">
        <f>IF($A16="","",IF(R16&gt;0,"At risk",IF(U16&gt;0,"Excess","Balanced")))</f>
        <v/>
      </c>
      <c r="X16" s="28" t="str">
        <f>IF($A16="","",IF(N16="","Unavailable",IF(N16&gt;Settings!$B$3,"Positive",IF(N16=Settings!$B$3,"Neutral","Negative"))))</f>
        <v/>
      </c>
      <c r="Y16" s="28" t="str">
        <f>IF($A16="","",IF(W16="At risk",IF(X16="Unavailable","Replenish; lower ad priority until the delivery lands (no POAS: check margin)",IF(X16="Negative","Fix the economics before reordering","Replenish; lower ad priority until the delivery lands")),IF(W16="Excess",IF(X16="Unavailable","Hold the next order; promote while profitable (no POAS: check margin)",IF(X16="Negative","Deprioritise: review price, cost and clearance","Hold the next order; promote while profitable")),IF(X16="Negative","Keep stock lean; review price and cost","Keep: reorder on the usual date"))))</f>
        <v/>
      </c>
      <c r="Z16" s="28" t="str">
        <f>IF($A16="","",IF(W16="At risk",TEXT(R16,"0")&amp;" units short before the delivery",IF(W16="Excess",TEXT(U16,"0")&amp;" units above demand to delivery plus safety stock","Stock covers demand to the delivery"))&amp;IF(N16="","; no POAS","; POAS "&amp;TEXT(N16,"0.0#")&amp;" vs break-even "&amp;TEXT(Settings!$B$3,"0.0#"))&amp;IF(AND(W16="At risk",OR(L16="",L16=0)),"; no confirmed order",""))</f>
        <v/>
      </c>
      <c r="AA16" s="28" t="str">
        <f>IF($A16="","",IF(W16="At risk","Forecast, purchase order date and quantity, safety stock, margin",IF(W16="Excess","Season, product lifecycle, price floor, committed stock, returns","Season and returns before the next order")))</f>
        <v/>
      </c>
    </row>
    <row r="17" spans="1:27" x14ac:dyDescent="0.25">
      <c r="A17" s="17"/>
      <c r="B17" s="17"/>
      <c r="C17" s="17"/>
      <c r="D17" s="18"/>
      <c r="E17" s="18"/>
      <c r="F17" s="18"/>
      <c r="G17" s="18"/>
      <c r="H17" s="19"/>
      <c r="I17" s="20"/>
      <c r="J17" s="21"/>
      <c r="K17" s="22"/>
      <c r="L17" s="20"/>
      <c r="M17" s="20"/>
      <c r="N17" s="23"/>
      <c r="O17" s="24" t="str">
        <f>IF($A17="","",IF(G17&gt;0,F17/G17,""))</f>
        <v/>
      </c>
      <c r="P17" s="25" t="str">
        <f>IF($A17="","",IF(H17&gt;0,I17/H17,"No demand"))</f>
        <v/>
      </c>
      <c r="Q17" s="26" t="str">
        <f>IF($A17="","",H17*J17)</f>
        <v/>
      </c>
      <c r="R17" s="26" t="str">
        <f>IF($A17="","",MAX(0,Q17-I17))</f>
        <v/>
      </c>
      <c r="S17" s="27" t="str">
        <f>IF($A17="","",R17*D17)</f>
        <v/>
      </c>
      <c r="T17" s="27" t="str">
        <f>IF($A17="","",R17*(D17-E17))</f>
        <v/>
      </c>
      <c r="U17" s="26" t="str">
        <f>IF($A17="","",MAX(0,I17-(Q17+M17)))</f>
        <v/>
      </c>
      <c r="V17" s="27" t="str">
        <f>IF($A17="","",U17*E17)</f>
        <v/>
      </c>
      <c r="W17" s="28" t="str">
        <f>IF($A17="","",IF(R17&gt;0,"At risk",IF(U17&gt;0,"Excess","Balanced")))</f>
        <v/>
      </c>
      <c r="X17" s="28" t="str">
        <f>IF($A17="","",IF(N17="","Unavailable",IF(N17&gt;Settings!$B$3,"Positive",IF(N17=Settings!$B$3,"Neutral","Negative"))))</f>
        <v/>
      </c>
      <c r="Y17" s="28" t="str">
        <f>IF($A17="","",IF(W17="At risk",IF(X17="Unavailable","Replenish; lower ad priority until the delivery lands (no POAS: check margin)",IF(X17="Negative","Fix the economics before reordering","Replenish; lower ad priority until the delivery lands")),IF(W17="Excess",IF(X17="Unavailable","Hold the next order; promote while profitable (no POAS: check margin)",IF(X17="Negative","Deprioritise: review price, cost and clearance","Hold the next order; promote while profitable")),IF(X17="Negative","Keep stock lean; review price and cost","Keep: reorder on the usual date"))))</f>
        <v/>
      </c>
      <c r="Z17" s="28" t="str">
        <f>IF($A17="","",IF(W17="At risk",TEXT(R17,"0")&amp;" units short before the delivery",IF(W17="Excess",TEXT(U17,"0")&amp;" units above demand to delivery plus safety stock","Stock covers demand to the delivery"))&amp;IF(N17="","; no POAS","; POAS "&amp;TEXT(N17,"0.0#")&amp;" vs break-even "&amp;TEXT(Settings!$B$3,"0.0#"))&amp;IF(AND(W17="At risk",OR(L17="",L17=0)),"; no confirmed order",""))</f>
        <v/>
      </c>
      <c r="AA17" s="28" t="str">
        <f>IF($A17="","",IF(W17="At risk","Forecast, purchase order date and quantity, safety stock, margin",IF(W17="Excess","Season, product lifecycle, price floor, committed stock, returns","Season and returns before the next order")))</f>
        <v/>
      </c>
    </row>
    <row r="18" spans="1:27" x14ac:dyDescent="0.25">
      <c r="A18" s="17"/>
      <c r="B18" s="17"/>
      <c r="C18" s="17"/>
      <c r="D18" s="18"/>
      <c r="E18" s="18"/>
      <c r="F18" s="18"/>
      <c r="G18" s="18"/>
      <c r="H18" s="19"/>
      <c r="I18" s="20"/>
      <c r="J18" s="21"/>
      <c r="K18" s="22"/>
      <c r="L18" s="20"/>
      <c r="M18" s="20"/>
      <c r="N18" s="23"/>
      <c r="O18" s="24" t="str">
        <f>IF($A18="","",IF(G18&gt;0,F18/G18,""))</f>
        <v/>
      </c>
      <c r="P18" s="25" t="str">
        <f>IF($A18="","",IF(H18&gt;0,I18/H18,"No demand"))</f>
        <v/>
      </c>
      <c r="Q18" s="26" t="str">
        <f>IF($A18="","",H18*J18)</f>
        <v/>
      </c>
      <c r="R18" s="26" t="str">
        <f>IF($A18="","",MAX(0,Q18-I18))</f>
        <v/>
      </c>
      <c r="S18" s="27" t="str">
        <f>IF($A18="","",R18*D18)</f>
        <v/>
      </c>
      <c r="T18" s="27" t="str">
        <f>IF($A18="","",R18*(D18-E18))</f>
        <v/>
      </c>
      <c r="U18" s="26" t="str">
        <f>IF($A18="","",MAX(0,I18-(Q18+M18)))</f>
        <v/>
      </c>
      <c r="V18" s="27" t="str">
        <f>IF($A18="","",U18*E18)</f>
        <v/>
      </c>
      <c r="W18" s="28" t="str">
        <f>IF($A18="","",IF(R18&gt;0,"At risk",IF(U18&gt;0,"Excess","Balanced")))</f>
        <v/>
      </c>
      <c r="X18" s="28" t="str">
        <f>IF($A18="","",IF(N18="","Unavailable",IF(N18&gt;Settings!$B$3,"Positive",IF(N18=Settings!$B$3,"Neutral","Negative"))))</f>
        <v/>
      </c>
      <c r="Y18" s="28" t="str">
        <f>IF($A18="","",IF(W18="At risk",IF(X18="Unavailable","Replenish; lower ad priority until the delivery lands (no POAS: check margin)",IF(X18="Negative","Fix the economics before reordering","Replenish; lower ad priority until the delivery lands")),IF(W18="Excess",IF(X18="Unavailable","Hold the next order; promote while profitable (no POAS: check margin)",IF(X18="Negative","Deprioritise: review price, cost and clearance","Hold the next order; promote while profitable")),IF(X18="Negative","Keep stock lean; review price and cost","Keep: reorder on the usual date"))))</f>
        <v/>
      </c>
      <c r="Z18" s="28" t="str">
        <f>IF($A18="","",IF(W18="At risk",TEXT(R18,"0")&amp;" units short before the delivery",IF(W18="Excess",TEXT(U18,"0")&amp;" units above demand to delivery plus safety stock","Stock covers demand to the delivery"))&amp;IF(N18="","; no POAS","; POAS "&amp;TEXT(N18,"0.0#")&amp;" vs break-even "&amp;TEXT(Settings!$B$3,"0.0#"))&amp;IF(AND(W18="At risk",OR(L18="",L18=0)),"; no confirmed order",""))</f>
        <v/>
      </c>
      <c r="AA18" s="28" t="str">
        <f>IF($A18="","",IF(W18="At risk","Forecast, purchase order date and quantity, safety stock, margin",IF(W18="Excess","Season, product lifecycle, price floor, committed stock, returns","Season and returns before the next order")))</f>
        <v/>
      </c>
    </row>
    <row r="19" spans="1:27" x14ac:dyDescent="0.25">
      <c r="A19" s="17"/>
      <c r="B19" s="17"/>
      <c r="C19" s="17"/>
      <c r="D19" s="18"/>
      <c r="E19" s="18"/>
      <c r="F19" s="18"/>
      <c r="G19" s="18"/>
      <c r="H19" s="19"/>
      <c r="I19" s="20"/>
      <c r="J19" s="21"/>
      <c r="K19" s="22"/>
      <c r="L19" s="20"/>
      <c r="M19" s="20"/>
      <c r="N19" s="23"/>
      <c r="O19" s="24" t="str">
        <f>IF($A19="","",IF(G19&gt;0,F19/G19,""))</f>
        <v/>
      </c>
      <c r="P19" s="25" t="str">
        <f>IF($A19="","",IF(H19&gt;0,I19/H19,"No demand"))</f>
        <v/>
      </c>
      <c r="Q19" s="26" t="str">
        <f>IF($A19="","",H19*J19)</f>
        <v/>
      </c>
      <c r="R19" s="26" t="str">
        <f>IF($A19="","",MAX(0,Q19-I19))</f>
        <v/>
      </c>
      <c r="S19" s="27" t="str">
        <f>IF($A19="","",R19*D19)</f>
        <v/>
      </c>
      <c r="T19" s="27" t="str">
        <f>IF($A19="","",R19*(D19-E19))</f>
        <v/>
      </c>
      <c r="U19" s="26" t="str">
        <f>IF($A19="","",MAX(0,I19-(Q19+M19)))</f>
        <v/>
      </c>
      <c r="V19" s="27" t="str">
        <f>IF($A19="","",U19*E19)</f>
        <v/>
      </c>
      <c r="W19" s="28" t="str">
        <f>IF($A19="","",IF(R19&gt;0,"At risk",IF(U19&gt;0,"Excess","Balanced")))</f>
        <v/>
      </c>
      <c r="X19" s="28" t="str">
        <f>IF($A19="","",IF(N19="","Unavailable",IF(N19&gt;Settings!$B$3,"Positive",IF(N19=Settings!$B$3,"Neutral","Negative"))))</f>
        <v/>
      </c>
      <c r="Y19" s="28" t="str">
        <f>IF($A19="","",IF(W19="At risk",IF(X19="Unavailable","Replenish; lower ad priority until the delivery lands (no POAS: check margin)",IF(X19="Negative","Fix the economics before reordering","Replenish; lower ad priority until the delivery lands")),IF(W19="Excess",IF(X19="Unavailable","Hold the next order; promote while profitable (no POAS: check margin)",IF(X19="Negative","Deprioritise: review price, cost and clearance","Hold the next order; promote while profitable")),IF(X19="Negative","Keep stock lean; review price and cost","Keep: reorder on the usual date"))))</f>
        <v/>
      </c>
      <c r="Z19" s="28" t="str">
        <f>IF($A19="","",IF(W19="At risk",TEXT(R19,"0")&amp;" units short before the delivery",IF(W19="Excess",TEXT(U19,"0")&amp;" units above demand to delivery plus safety stock","Stock covers demand to the delivery"))&amp;IF(N19="","; no POAS","; POAS "&amp;TEXT(N19,"0.0#")&amp;" vs break-even "&amp;TEXT(Settings!$B$3,"0.0#"))&amp;IF(AND(W19="At risk",OR(L19="",L19=0)),"; no confirmed order",""))</f>
        <v/>
      </c>
      <c r="AA19" s="28" t="str">
        <f>IF($A19="","",IF(W19="At risk","Forecast, purchase order date and quantity, safety stock, margin",IF(W19="Excess","Season, product lifecycle, price floor, committed stock, returns","Season and returns before the next order")))</f>
        <v/>
      </c>
    </row>
    <row r="20" spans="1:27" x14ac:dyDescent="0.25">
      <c r="A20" s="17"/>
      <c r="B20" s="17"/>
      <c r="C20" s="17"/>
      <c r="D20" s="18"/>
      <c r="E20" s="18"/>
      <c r="F20" s="18"/>
      <c r="G20" s="18"/>
      <c r="H20" s="19"/>
      <c r="I20" s="20"/>
      <c r="J20" s="21"/>
      <c r="K20" s="22"/>
      <c r="L20" s="20"/>
      <c r="M20" s="20"/>
      <c r="N20" s="23"/>
      <c r="O20" s="24" t="str">
        <f>IF($A20="","",IF(G20&gt;0,F20/G20,""))</f>
        <v/>
      </c>
      <c r="P20" s="25" t="str">
        <f>IF($A20="","",IF(H20&gt;0,I20/H20,"No demand"))</f>
        <v/>
      </c>
      <c r="Q20" s="26" t="str">
        <f>IF($A20="","",H20*J20)</f>
        <v/>
      </c>
      <c r="R20" s="26" t="str">
        <f>IF($A20="","",MAX(0,Q20-I20))</f>
        <v/>
      </c>
      <c r="S20" s="27" t="str">
        <f>IF($A20="","",R20*D20)</f>
        <v/>
      </c>
      <c r="T20" s="27" t="str">
        <f>IF($A20="","",R20*(D20-E20))</f>
        <v/>
      </c>
      <c r="U20" s="26" t="str">
        <f>IF($A20="","",MAX(0,I20-(Q20+M20)))</f>
        <v/>
      </c>
      <c r="V20" s="27" t="str">
        <f>IF($A20="","",U20*E20)</f>
        <v/>
      </c>
      <c r="W20" s="28" t="str">
        <f>IF($A20="","",IF(R20&gt;0,"At risk",IF(U20&gt;0,"Excess","Balanced")))</f>
        <v/>
      </c>
      <c r="X20" s="28" t="str">
        <f>IF($A20="","",IF(N20="","Unavailable",IF(N20&gt;Settings!$B$3,"Positive",IF(N20=Settings!$B$3,"Neutral","Negative"))))</f>
        <v/>
      </c>
      <c r="Y20" s="28" t="str">
        <f>IF($A20="","",IF(W20="At risk",IF(X20="Unavailable","Replenish; lower ad priority until the delivery lands (no POAS: check margin)",IF(X20="Negative","Fix the economics before reordering","Replenish; lower ad priority until the delivery lands")),IF(W20="Excess",IF(X20="Unavailable","Hold the next order; promote while profitable (no POAS: check margin)",IF(X20="Negative","Deprioritise: review price, cost and clearance","Hold the next order; promote while profitable")),IF(X20="Negative","Keep stock lean; review price and cost","Keep: reorder on the usual date"))))</f>
        <v/>
      </c>
      <c r="Z20" s="28" t="str">
        <f>IF($A20="","",IF(W20="At risk",TEXT(R20,"0")&amp;" units short before the delivery",IF(W20="Excess",TEXT(U20,"0")&amp;" units above demand to delivery plus safety stock","Stock covers demand to the delivery"))&amp;IF(N20="","; no POAS","; POAS "&amp;TEXT(N20,"0.0#")&amp;" vs break-even "&amp;TEXT(Settings!$B$3,"0.0#"))&amp;IF(AND(W20="At risk",OR(L20="",L20=0)),"; no confirmed order",""))</f>
        <v/>
      </c>
      <c r="AA20" s="28" t="str">
        <f>IF($A20="","",IF(W20="At risk","Forecast, purchase order date and quantity, safety stock, margin",IF(W20="Excess","Season, product lifecycle, price floor, committed stock, returns","Season and returns before the next order")))</f>
        <v/>
      </c>
    </row>
    <row r="21" spans="1:27" x14ac:dyDescent="0.25">
      <c r="A21" s="17"/>
      <c r="B21" s="17"/>
      <c r="C21" s="17"/>
      <c r="D21" s="18"/>
      <c r="E21" s="18"/>
      <c r="F21" s="18"/>
      <c r="G21" s="18"/>
      <c r="H21" s="19"/>
      <c r="I21" s="20"/>
      <c r="J21" s="21"/>
      <c r="K21" s="22"/>
      <c r="L21" s="20"/>
      <c r="M21" s="20"/>
      <c r="N21" s="23"/>
      <c r="O21" s="24" t="str">
        <f>IF($A21="","",IF(G21&gt;0,F21/G21,""))</f>
        <v/>
      </c>
      <c r="P21" s="25" t="str">
        <f>IF($A21="","",IF(H21&gt;0,I21/H21,"No demand"))</f>
        <v/>
      </c>
      <c r="Q21" s="26" t="str">
        <f>IF($A21="","",H21*J21)</f>
        <v/>
      </c>
      <c r="R21" s="26" t="str">
        <f>IF($A21="","",MAX(0,Q21-I21))</f>
        <v/>
      </c>
      <c r="S21" s="27" t="str">
        <f>IF($A21="","",R21*D21)</f>
        <v/>
      </c>
      <c r="T21" s="27" t="str">
        <f>IF($A21="","",R21*(D21-E21))</f>
        <v/>
      </c>
      <c r="U21" s="26" t="str">
        <f>IF($A21="","",MAX(0,I21-(Q21+M21)))</f>
        <v/>
      </c>
      <c r="V21" s="27" t="str">
        <f>IF($A21="","",U21*E21)</f>
        <v/>
      </c>
      <c r="W21" s="28" t="str">
        <f>IF($A21="","",IF(R21&gt;0,"At risk",IF(U21&gt;0,"Excess","Balanced")))</f>
        <v/>
      </c>
      <c r="X21" s="28" t="str">
        <f>IF($A21="","",IF(N21="","Unavailable",IF(N21&gt;Settings!$B$3,"Positive",IF(N21=Settings!$B$3,"Neutral","Negative"))))</f>
        <v/>
      </c>
      <c r="Y21" s="28" t="str">
        <f>IF($A21="","",IF(W21="At risk",IF(X21="Unavailable","Replenish; lower ad priority until the delivery lands (no POAS: check margin)",IF(X21="Negative","Fix the economics before reordering","Replenish; lower ad priority until the delivery lands")),IF(W21="Excess",IF(X21="Unavailable","Hold the next order; promote while profitable (no POAS: check margin)",IF(X21="Negative","Deprioritise: review price, cost and clearance","Hold the next order; promote while profitable")),IF(X21="Negative","Keep stock lean; review price and cost","Keep: reorder on the usual date"))))</f>
        <v/>
      </c>
      <c r="Z21" s="28" t="str">
        <f>IF($A21="","",IF(W21="At risk",TEXT(R21,"0")&amp;" units short before the delivery",IF(W21="Excess",TEXT(U21,"0")&amp;" units above demand to delivery plus safety stock","Stock covers demand to the delivery"))&amp;IF(N21="","; no POAS","; POAS "&amp;TEXT(N21,"0.0#")&amp;" vs break-even "&amp;TEXT(Settings!$B$3,"0.0#"))&amp;IF(AND(W21="At risk",OR(L21="",L21=0)),"; no confirmed order",""))</f>
        <v/>
      </c>
      <c r="AA21" s="28" t="str">
        <f>IF($A21="","",IF(W21="At risk","Forecast, purchase order date and quantity, safety stock, margin",IF(W21="Excess","Season, product lifecycle, price floor, committed stock, returns","Season and returns before the next order")))</f>
        <v/>
      </c>
    </row>
    <row r="22" spans="1:27" x14ac:dyDescent="0.25">
      <c r="A22" s="17"/>
      <c r="B22" s="17"/>
      <c r="C22" s="17"/>
      <c r="D22" s="18"/>
      <c r="E22" s="18"/>
      <c r="F22" s="18"/>
      <c r="G22" s="18"/>
      <c r="H22" s="19"/>
      <c r="I22" s="20"/>
      <c r="J22" s="21"/>
      <c r="K22" s="22"/>
      <c r="L22" s="20"/>
      <c r="M22" s="20"/>
      <c r="N22" s="23"/>
      <c r="O22" s="24" t="str">
        <f>IF($A22="","",IF(G22&gt;0,F22/G22,""))</f>
        <v/>
      </c>
      <c r="P22" s="25" t="str">
        <f>IF($A22="","",IF(H22&gt;0,I22/H22,"No demand"))</f>
        <v/>
      </c>
      <c r="Q22" s="26" t="str">
        <f>IF($A22="","",H22*J22)</f>
        <v/>
      </c>
      <c r="R22" s="26" t="str">
        <f>IF($A22="","",MAX(0,Q22-I22))</f>
        <v/>
      </c>
      <c r="S22" s="27" t="str">
        <f>IF($A22="","",R22*D22)</f>
        <v/>
      </c>
      <c r="T22" s="27" t="str">
        <f>IF($A22="","",R22*(D22-E22))</f>
        <v/>
      </c>
      <c r="U22" s="26" t="str">
        <f>IF($A22="","",MAX(0,I22-(Q22+M22)))</f>
        <v/>
      </c>
      <c r="V22" s="27" t="str">
        <f>IF($A22="","",U22*E22)</f>
        <v/>
      </c>
      <c r="W22" s="28" t="str">
        <f>IF($A22="","",IF(R22&gt;0,"At risk",IF(U22&gt;0,"Excess","Balanced")))</f>
        <v/>
      </c>
      <c r="X22" s="28" t="str">
        <f>IF($A22="","",IF(N22="","Unavailable",IF(N22&gt;Settings!$B$3,"Positive",IF(N22=Settings!$B$3,"Neutral","Negative"))))</f>
        <v/>
      </c>
      <c r="Y22" s="28" t="str">
        <f>IF($A22="","",IF(W22="At risk",IF(X22="Unavailable","Replenish; lower ad priority until the delivery lands (no POAS: check margin)",IF(X22="Negative","Fix the economics before reordering","Replenish; lower ad priority until the delivery lands")),IF(W22="Excess",IF(X22="Unavailable","Hold the next order; promote while profitable (no POAS: check margin)",IF(X22="Negative","Deprioritise: review price, cost and clearance","Hold the next order; promote while profitable")),IF(X22="Negative","Keep stock lean; review price and cost","Keep: reorder on the usual date"))))</f>
        <v/>
      </c>
      <c r="Z22" s="28" t="str">
        <f>IF($A22="","",IF(W22="At risk",TEXT(R22,"0")&amp;" units short before the delivery",IF(W22="Excess",TEXT(U22,"0")&amp;" units above demand to delivery plus safety stock","Stock covers demand to the delivery"))&amp;IF(N22="","; no POAS","; POAS "&amp;TEXT(N22,"0.0#")&amp;" vs break-even "&amp;TEXT(Settings!$B$3,"0.0#"))&amp;IF(AND(W22="At risk",OR(L22="",L22=0)),"; no confirmed order",""))</f>
        <v/>
      </c>
      <c r="AA22" s="28" t="str">
        <f>IF($A22="","",IF(W22="At risk","Forecast, purchase order date and quantity, safety stock, margin",IF(W22="Excess","Season, product lifecycle, price floor, committed stock, returns","Season and returns before the next order")))</f>
        <v/>
      </c>
    </row>
    <row r="23" spans="1:27" x14ac:dyDescent="0.25">
      <c r="A23" s="17"/>
      <c r="B23" s="17"/>
      <c r="C23" s="17"/>
      <c r="D23" s="18"/>
      <c r="E23" s="18"/>
      <c r="F23" s="18"/>
      <c r="G23" s="18"/>
      <c r="H23" s="19"/>
      <c r="I23" s="20"/>
      <c r="J23" s="21"/>
      <c r="K23" s="22"/>
      <c r="L23" s="20"/>
      <c r="M23" s="20"/>
      <c r="N23" s="23"/>
      <c r="O23" s="24" t="str">
        <f>IF($A23="","",IF(G23&gt;0,F23/G23,""))</f>
        <v/>
      </c>
      <c r="P23" s="25" t="str">
        <f>IF($A23="","",IF(H23&gt;0,I23/H23,"No demand"))</f>
        <v/>
      </c>
      <c r="Q23" s="26" t="str">
        <f>IF($A23="","",H23*J23)</f>
        <v/>
      </c>
      <c r="R23" s="26" t="str">
        <f>IF($A23="","",MAX(0,Q23-I23))</f>
        <v/>
      </c>
      <c r="S23" s="27" t="str">
        <f>IF($A23="","",R23*D23)</f>
        <v/>
      </c>
      <c r="T23" s="27" t="str">
        <f>IF($A23="","",R23*(D23-E23))</f>
        <v/>
      </c>
      <c r="U23" s="26" t="str">
        <f>IF($A23="","",MAX(0,I23-(Q23+M23)))</f>
        <v/>
      </c>
      <c r="V23" s="27" t="str">
        <f>IF($A23="","",U23*E23)</f>
        <v/>
      </c>
      <c r="W23" s="28" t="str">
        <f>IF($A23="","",IF(R23&gt;0,"At risk",IF(U23&gt;0,"Excess","Balanced")))</f>
        <v/>
      </c>
      <c r="X23" s="28" t="str">
        <f>IF($A23="","",IF(N23="","Unavailable",IF(N23&gt;Settings!$B$3,"Positive",IF(N23=Settings!$B$3,"Neutral","Negative"))))</f>
        <v/>
      </c>
      <c r="Y23" s="28" t="str">
        <f>IF($A23="","",IF(W23="At risk",IF(X23="Unavailable","Replenish; lower ad priority until the delivery lands (no POAS: check margin)",IF(X23="Negative","Fix the economics before reordering","Replenish; lower ad priority until the delivery lands")),IF(W23="Excess",IF(X23="Unavailable","Hold the next order; promote while profitable (no POAS: check margin)",IF(X23="Negative","Deprioritise: review price, cost and clearance","Hold the next order; promote while profitable")),IF(X23="Negative","Keep stock lean; review price and cost","Keep: reorder on the usual date"))))</f>
        <v/>
      </c>
      <c r="Z23" s="28" t="str">
        <f>IF($A23="","",IF(W23="At risk",TEXT(R23,"0")&amp;" units short before the delivery",IF(W23="Excess",TEXT(U23,"0")&amp;" units above demand to delivery plus safety stock","Stock covers demand to the delivery"))&amp;IF(N23="","; no POAS","; POAS "&amp;TEXT(N23,"0.0#")&amp;" vs break-even "&amp;TEXT(Settings!$B$3,"0.0#"))&amp;IF(AND(W23="At risk",OR(L23="",L23=0)),"; no confirmed order",""))</f>
        <v/>
      </c>
      <c r="AA23" s="28" t="str">
        <f>IF($A23="","",IF(W23="At risk","Forecast, purchase order date and quantity, safety stock, margin",IF(W23="Excess","Season, product lifecycle, price floor, committed stock, returns","Season and returns before the next order")))</f>
        <v/>
      </c>
    </row>
    <row r="24" spans="1:27" x14ac:dyDescent="0.25">
      <c r="A24" s="17"/>
      <c r="B24" s="17"/>
      <c r="C24" s="17"/>
      <c r="D24" s="18"/>
      <c r="E24" s="18"/>
      <c r="F24" s="18"/>
      <c r="G24" s="18"/>
      <c r="H24" s="19"/>
      <c r="I24" s="20"/>
      <c r="J24" s="21"/>
      <c r="K24" s="22"/>
      <c r="L24" s="20"/>
      <c r="M24" s="20"/>
      <c r="N24" s="23"/>
      <c r="O24" s="24" t="str">
        <f>IF($A24="","",IF(G24&gt;0,F24/G24,""))</f>
        <v/>
      </c>
      <c r="P24" s="25" t="str">
        <f>IF($A24="","",IF(H24&gt;0,I24/H24,"No demand"))</f>
        <v/>
      </c>
      <c r="Q24" s="26" t="str">
        <f>IF($A24="","",H24*J24)</f>
        <v/>
      </c>
      <c r="R24" s="26" t="str">
        <f>IF($A24="","",MAX(0,Q24-I24))</f>
        <v/>
      </c>
      <c r="S24" s="27" t="str">
        <f>IF($A24="","",R24*D24)</f>
        <v/>
      </c>
      <c r="T24" s="27" t="str">
        <f>IF($A24="","",R24*(D24-E24))</f>
        <v/>
      </c>
      <c r="U24" s="26" t="str">
        <f>IF($A24="","",MAX(0,I24-(Q24+M24)))</f>
        <v/>
      </c>
      <c r="V24" s="27" t="str">
        <f>IF($A24="","",U24*E24)</f>
        <v/>
      </c>
      <c r="W24" s="28" t="str">
        <f>IF($A24="","",IF(R24&gt;0,"At risk",IF(U24&gt;0,"Excess","Balanced")))</f>
        <v/>
      </c>
      <c r="X24" s="28" t="str">
        <f>IF($A24="","",IF(N24="","Unavailable",IF(N24&gt;Settings!$B$3,"Positive",IF(N24=Settings!$B$3,"Neutral","Negative"))))</f>
        <v/>
      </c>
      <c r="Y24" s="28" t="str">
        <f>IF($A24="","",IF(W24="At risk",IF(X24="Unavailable","Replenish; lower ad priority until the delivery lands (no POAS: check margin)",IF(X24="Negative","Fix the economics before reordering","Replenish; lower ad priority until the delivery lands")),IF(W24="Excess",IF(X24="Unavailable","Hold the next order; promote while profitable (no POAS: check margin)",IF(X24="Negative","Deprioritise: review price, cost and clearance","Hold the next order; promote while profitable")),IF(X24="Negative","Keep stock lean; review price and cost","Keep: reorder on the usual date"))))</f>
        <v/>
      </c>
      <c r="Z24" s="28" t="str">
        <f>IF($A24="","",IF(W24="At risk",TEXT(R24,"0")&amp;" units short before the delivery",IF(W24="Excess",TEXT(U24,"0")&amp;" units above demand to delivery plus safety stock","Stock covers demand to the delivery"))&amp;IF(N24="","; no POAS","; POAS "&amp;TEXT(N24,"0.0#")&amp;" vs break-even "&amp;TEXT(Settings!$B$3,"0.0#"))&amp;IF(AND(W24="At risk",OR(L24="",L24=0)),"; no confirmed order",""))</f>
        <v/>
      </c>
      <c r="AA24" s="28" t="str">
        <f>IF($A24="","",IF(W24="At risk","Forecast, purchase order date and quantity, safety stock, margin",IF(W24="Excess","Season, product lifecycle, price floor, committed stock, returns","Season and returns before the next order")))</f>
        <v/>
      </c>
    </row>
    <row r="25" spans="1:27" x14ac:dyDescent="0.25">
      <c r="A25" s="17"/>
      <c r="B25" s="17"/>
      <c r="C25" s="17"/>
      <c r="D25" s="18"/>
      <c r="E25" s="18"/>
      <c r="F25" s="18"/>
      <c r="G25" s="18"/>
      <c r="H25" s="19"/>
      <c r="I25" s="20"/>
      <c r="J25" s="21"/>
      <c r="K25" s="22"/>
      <c r="L25" s="20"/>
      <c r="M25" s="20"/>
      <c r="N25" s="23"/>
      <c r="O25" s="24" t="str">
        <f>IF($A25="","",IF(G25&gt;0,F25/G25,""))</f>
        <v/>
      </c>
      <c r="P25" s="25" t="str">
        <f>IF($A25="","",IF(H25&gt;0,I25/H25,"No demand"))</f>
        <v/>
      </c>
      <c r="Q25" s="26" t="str">
        <f>IF($A25="","",H25*J25)</f>
        <v/>
      </c>
      <c r="R25" s="26" t="str">
        <f>IF($A25="","",MAX(0,Q25-I25))</f>
        <v/>
      </c>
      <c r="S25" s="27" t="str">
        <f>IF($A25="","",R25*D25)</f>
        <v/>
      </c>
      <c r="T25" s="27" t="str">
        <f>IF($A25="","",R25*(D25-E25))</f>
        <v/>
      </c>
      <c r="U25" s="26" t="str">
        <f>IF($A25="","",MAX(0,I25-(Q25+M25)))</f>
        <v/>
      </c>
      <c r="V25" s="27" t="str">
        <f>IF($A25="","",U25*E25)</f>
        <v/>
      </c>
      <c r="W25" s="28" t="str">
        <f>IF($A25="","",IF(R25&gt;0,"At risk",IF(U25&gt;0,"Excess","Balanced")))</f>
        <v/>
      </c>
      <c r="X25" s="28" t="str">
        <f>IF($A25="","",IF(N25="","Unavailable",IF(N25&gt;Settings!$B$3,"Positive",IF(N25=Settings!$B$3,"Neutral","Negative"))))</f>
        <v/>
      </c>
      <c r="Y25" s="28" t="str">
        <f>IF($A25="","",IF(W25="At risk",IF(X25="Unavailable","Replenish; lower ad priority until the delivery lands (no POAS: check margin)",IF(X25="Negative","Fix the economics before reordering","Replenish; lower ad priority until the delivery lands")),IF(W25="Excess",IF(X25="Unavailable","Hold the next order; promote while profitable (no POAS: check margin)",IF(X25="Negative","Deprioritise: review price, cost and clearance","Hold the next order; promote while profitable")),IF(X25="Negative","Keep stock lean; review price and cost","Keep: reorder on the usual date"))))</f>
        <v/>
      </c>
      <c r="Z25" s="28" t="str">
        <f>IF($A25="","",IF(W25="At risk",TEXT(R25,"0")&amp;" units short before the delivery",IF(W25="Excess",TEXT(U25,"0")&amp;" units above demand to delivery plus safety stock","Stock covers demand to the delivery"))&amp;IF(N25="","; no POAS","; POAS "&amp;TEXT(N25,"0.0#")&amp;" vs break-even "&amp;TEXT(Settings!$B$3,"0.0#"))&amp;IF(AND(W25="At risk",OR(L25="",L25=0)),"; no confirmed order",""))</f>
        <v/>
      </c>
      <c r="AA25" s="28" t="str">
        <f>IF($A25="","",IF(W25="At risk","Forecast, purchase order date and quantity, safety stock, margin",IF(W25="Excess","Season, product lifecycle, price floor, committed stock, returns","Season and returns before the next order")))</f>
        <v/>
      </c>
    </row>
    <row r="26" spans="1:27" x14ac:dyDescent="0.25">
      <c r="A26" s="17"/>
      <c r="B26" s="17"/>
      <c r="C26" s="17"/>
      <c r="D26" s="18"/>
      <c r="E26" s="18"/>
      <c r="F26" s="18"/>
      <c r="G26" s="18"/>
      <c r="H26" s="19"/>
      <c r="I26" s="20"/>
      <c r="J26" s="21"/>
      <c r="K26" s="22"/>
      <c r="L26" s="20"/>
      <c r="M26" s="20"/>
      <c r="N26" s="23"/>
      <c r="O26" s="24" t="str">
        <f>IF($A26="","",IF(G26&gt;0,F26/G26,""))</f>
        <v/>
      </c>
      <c r="P26" s="25" t="str">
        <f>IF($A26="","",IF(H26&gt;0,I26/H26,"No demand"))</f>
        <v/>
      </c>
      <c r="Q26" s="26" t="str">
        <f>IF($A26="","",H26*J26)</f>
        <v/>
      </c>
      <c r="R26" s="26" t="str">
        <f>IF($A26="","",MAX(0,Q26-I26))</f>
        <v/>
      </c>
      <c r="S26" s="27" t="str">
        <f>IF($A26="","",R26*D26)</f>
        <v/>
      </c>
      <c r="T26" s="27" t="str">
        <f>IF($A26="","",R26*(D26-E26))</f>
        <v/>
      </c>
      <c r="U26" s="26" t="str">
        <f>IF($A26="","",MAX(0,I26-(Q26+M26)))</f>
        <v/>
      </c>
      <c r="V26" s="27" t="str">
        <f>IF($A26="","",U26*E26)</f>
        <v/>
      </c>
      <c r="W26" s="28" t="str">
        <f>IF($A26="","",IF(R26&gt;0,"At risk",IF(U26&gt;0,"Excess","Balanced")))</f>
        <v/>
      </c>
      <c r="X26" s="28" t="str">
        <f>IF($A26="","",IF(N26="","Unavailable",IF(N26&gt;Settings!$B$3,"Positive",IF(N26=Settings!$B$3,"Neutral","Negative"))))</f>
        <v/>
      </c>
      <c r="Y26" s="28" t="str">
        <f>IF($A26="","",IF(W26="At risk",IF(X26="Unavailable","Replenish; lower ad priority until the delivery lands (no POAS: check margin)",IF(X26="Negative","Fix the economics before reordering","Replenish; lower ad priority until the delivery lands")),IF(W26="Excess",IF(X26="Unavailable","Hold the next order; promote while profitable (no POAS: check margin)",IF(X26="Negative","Deprioritise: review price, cost and clearance","Hold the next order; promote while profitable")),IF(X26="Negative","Keep stock lean; review price and cost","Keep: reorder on the usual date"))))</f>
        <v/>
      </c>
      <c r="Z26" s="28" t="str">
        <f>IF($A26="","",IF(W26="At risk",TEXT(R26,"0")&amp;" units short before the delivery",IF(W26="Excess",TEXT(U26,"0")&amp;" units above demand to delivery plus safety stock","Stock covers demand to the delivery"))&amp;IF(N26="","; no POAS","; POAS "&amp;TEXT(N26,"0.0#")&amp;" vs break-even "&amp;TEXT(Settings!$B$3,"0.0#"))&amp;IF(AND(W26="At risk",OR(L26="",L26=0)),"; no confirmed order",""))</f>
        <v/>
      </c>
      <c r="AA26" s="28" t="str">
        <f>IF($A26="","",IF(W26="At risk","Forecast, purchase order date and quantity, safety stock, margin",IF(W26="Excess","Season, product lifecycle, price floor, committed stock, returns","Season and returns before the next order")))</f>
        <v/>
      </c>
    </row>
    <row r="27" spans="1:27" x14ac:dyDescent="0.25">
      <c r="A27" s="17"/>
      <c r="B27" s="17"/>
      <c r="C27" s="17"/>
      <c r="D27" s="18"/>
      <c r="E27" s="18"/>
      <c r="F27" s="18"/>
      <c r="G27" s="18"/>
      <c r="H27" s="19"/>
      <c r="I27" s="20"/>
      <c r="J27" s="21"/>
      <c r="K27" s="22"/>
      <c r="L27" s="20"/>
      <c r="M27" s="20"/>
      <c r="N27" s="23"/>
      <c r="O27" s="24" t="str">
        <f>IF($A27="","",IF(G27&gt;0,F27/G27,""))</f>
        <v/>
      </c>
      <c r="P27" s="25" t="str">
        <f>IF($A27="","",IF(H27&gt;0,I27/H27,"No demand"))</f>
        <v/>
      </c>
      <c r="Q27" s="26" t="str">
        <f>IF($A27="","",H27*J27)</f>
        <v/>
      </c>
      <c r="R27" s="26" t="str">
        <f>IF($A27="","",MAX(0,Q27-I27))</f>
        <v/>
      </c>
      <c r="S27" s="27" t="str">
        <f>IF($A27="","",R27*D27)</f>
        <v/>
      </c>
      <c r="T27" s="27" t="str">
        <f>IF($A27="","",R27*(D27-E27))</f>
        <v/>
      </c>
      <c r="U27" s="26" t="str">
        <f>IF($A27="","",MAX(0,I27-(Q27+M27)))</f>
        <v/>
      </c>
      <c r="V27" s="27" t="str">
        <f>IF($A27="","",U27*E27)</f>
        <v/>
      </c>
      <c r="W27" s="28" t="str">
        <f>IF($A27="","",IF(R27&gt;0,"At risk",IF(U27&gt;0,"Excess","Balanced")))</f>
        <v/>
      </c>
      <c r="X27" s="28" t="str">
        <f>IF($A27="","",IF(N27="","Unavailable",IF(N27&gt;Settings!$B$3,"Positive",IF(N27=Settings!$B$3,"Neutral","Negative"))))</f>
        <v/>
      </c>
      <c r="Y27" s="28" t="str">
        <f>IF($A27="","",IF(W27="At risk",IF(X27="Unavailable","Replenish; lower ad priority until the delivery lands (no POAS: check margin)",IF(X27="Negative","Fix the economics before reordering","Replenish; lower ad priority until the delivery lands")),IF(W27="Excess",IF(X27="Unavailable","Hold the next order; promote while profitable (no POAS: check margin)",IF(X27="Negative","Deprioritise: review price, cost and clearance","Hold the next order; promote while profitable")),IF(X27="Negative","Keep stock lean; review price and cost","Keep: reorder on the usual date"))))</f>
        <v/>
      </c>
      <c r="Z27" s="28" t="str">
        <f>IF($A27="","",IF(W27="At risk",TEXT(R27,"0")&amp;" units short before the delivery",IF(W27="Excess",TEXT(U27,"0")&amp;" units above demand to delivery plus safety stock","Stock covers demand to the delivery"))&amp;IF(N27="","; no POAS","; POAS "&amp;TEXT(N27,"0.0#")&amp;" vs break-even "&amp;TEXT(Settings!$B$3,"0.0#"))&amp;IF(AND(W27="At risk",OR(L27="",L27=0)),"; no confirmed order",""))</f>
        <v/>
      </c>
      <c r="AA27" s="28" t="str">
        <f>IF($A27="","",IF(W27="At risk","Forecast, purchase order date and quantity, safety stock, margin",IF(W27="Excess","Season, product lifecycle, price floor, committed stock, returns","Season and returns before the next order")))</f>
        <v/>
      </c>
    </row>
    <row r="28" spans="1:27" x14ac:dyDescent="0.25">
      <c r="A28" s="17"/>
      <c r="B28" s="17"/>
      <c r="C28" s="17"/>
      <c r="D28" s="18"/>
      <c r="E28" s="18"/>
      <c r="F28" s="18"/>
      <c r="G28" s="18"/>
      <c r="H28" s="19"/>
      <c r="I28" s="20"/>
      <c r="J28" s="21"/>
      <c r="K28" s="22"/>
      <c r="L28" s="20"/>
      <c r="M28" s="20"/>
      <c r="N28" s="23"/>
      <c r="O28" s="24" t="str">
        <f>IF($A28="","",IF(G28&gt;0,F28/G28,""))</f>
        <v/>
      </c>
      <c r="P28" s="25" t="str">
        <f>IF($A28="","",IF(H28&gt;0,I28/H28,"No demand"))</f>
        <v/>
      </c>
      <c r="Q28" s="26" t="str">
        <f>IF($A28="","",H28*J28)</f>
        <v/>
      </c>
      <c r="R28" s="26" t="str">
        <f>IF($A28="","",MAX(0,Q28-I28))</f>
        <v/>
      </c>
      <c r="S28" s="27" t="str">
        <f>IF($A28="","",R28*D28)</f>
        <v/>
      </c>
      <c r="T28" s="27" t="str">
        <f>IF($A28="","",R28*(D28-E28))</f>
        <v/>
      </c>
      <c r="U28" s="26" t="str">
        <f>IF($A28="","",MAX(0,I28-(Q28+M28)))</f>
        <v/>
      </c>
      <c r="V28" s="27" t="str">
        <f>IF($A28="","",U28*E28)</f>
        <v/>
      </c>
      <c r="W28" s="28" t="str">
        <f>IF($A28="","",IF(R28&gt;0,"At risk",IF(U28&gt;0,"Excess","Balanced")))</f>
        <v/>
      </c>
      <c r="X28" s="28" t="str">
        <f>IF($A28="","",IF(N28="","Unavailable",IF(N28&gt;Settings!$B$3,"Positive",IF(N28=Settings!$B$3,"Neutral","Negative"))))</f>
        <v/>
      </c>
      <c r="Y28" s="28" t="str">
        <f>IF($A28="","",IF(W28="At risk",IF(X28="Unavailable","Replenish; lower ad priority until the delivery lands (no POAS: check margin)",IF(X28="Negative","Fix the economics before reordering","Replenish; lower ad priority until the delivery lands")),IF(W28="Excess",IF(X28="Unavailable","Hold the next order; promote while profitable (no POAS: check margin)",IF(X28="Negative","Deprioritise: review price, cost and clearance","Hold the next order; promote while profitable")),IF(X28="Negative","Keep stock lean; review price and cost","Keep: reorder on the usual date"))))</f>
        <v/>
      </c>
      <c r="Z28" s="28" t="str">
        <f>IF($A28="","",IF(W28="At risk",TEXT(R28,"0")&amp;" units short before the delivery",IF(W28="Excess",TEXT(U28,"0")&amp;" units above demand to delivery plus safety stock","Stock covers demand to the delivery"))&amp;IF(N28="","; no POAS","; POAS "&amp;TEXT(N28,"0.0#")&amp;" vs break-even "&amp;TEXT(Settings!$B$3,"0.0#"))&amp;IF(AND(W28="At risk",OR(L28="",L28=0)),"; no confirmed order",""))</f>
        <v/>
      </c>
      <c r="AA28" s="28" t="str">
        <f>IF($A28="","",IF(W28="At risk","Forecast, purchase order date and quantity, safety stock, margin",IF(W28="Excess","Season, product lifecycle, price floor, committed stock, returns","Season and returns before the next order")))</f>
        <v/>
      </c>
    </row>
    <row r="29" spans="1:27" x14ac:dyDescent="0.25">
      <c r="A29" s="17"/>
      <c r="B29" s="17"/>
      <c r="C29" s="17"/>
      <c r="D29" s="18"/>
      <c r="E29" s="18"/>
      <c r="F29" s="18"/>
      <c r="G29" s="18"/>
      <c r="H29" s="19"/>
      <c r="I29" s="20"/>
      <c r="J29" s="21"/>
      <c r="K29" s="22"/>
      <c r="L29" s="20"/>
      <c r="M29" s="20"/>
      <c r="N29" s="23"/>
      <c r="O29" s="24" t="str">
        <f>IF($A29="","",IF(G29&gt;0,F29/G29,""))</f>
        <v/>
      </c>
      <c r="P29" s="25" t="str">
        <f>IF($A29="","",IF(H29&gt;0,I29/H29,"No demand"))</f>
        <v/>
      </c>
      <c r="Q29" s="26" t="str">
        <f>IF($A29="","",H29*J29)</f>
        <v/>
      </c>
      <c r="R29" s="26" t="str">
        <f>IF($A29="","",MAX(0,Q29-I29))</f>
        <v/>
      </c>
      <c r="S29" s="27" t="str">
        <f>IF($A29="","",R29*D29)</f>
        <v/>
      </c>
      <c r="T29" s="27" t="str">
        <f>IF($A29="","",R29*(D29-E29))</f>
        <v/>
      </c>
      <c r="U29" s="26" t="str">
        <f>IF($A29="","",MAX(0,I29-(Q29+M29)))</f>
        <v/>
      </c>
      <c r="V29" s="27" t="str">
        <f>IF($A29="","",U29*E29)</f>
        <v/>
      </c>
      <c r="W29" s="28" t="str">
        <f>IF($A29="","",IF(R29&gt;0,"At risk",IF(U29&gt;0,"Excess","Balanced")))</f>
        <v/>
      </c>
      <c r="X29" s="28" t="str">
        <f>IF($A29="","",IF(N29="","Unavailable",IF(N29&gt;Settings!$B$3,"Positive",IF(N29=Settings!$B$3,"Neutral","Negative"))))</f>
        <v/>
      </c>
      <c r="Y29" s="28" t="str">
        <f>IF($A29="","",IF(W29="At risk",IF(X29="Unavailable","Replenish; lower ad priority until the delivery lands (no POAS: check margin)",IF(X29="Negative","Fix the economics before reordering","Replenish; lower ad priority until the delivery lands")),IF(W29="Excess",IF(X29="Unavailable","Hold the next order; promote while profitable (no POAS: check margin)",IF(X29="Negative","Deprioritise: review price, cost and clearance","Hold the next order; promote while profitable")),IF(X29="Negative","Keep stock lean; review price and cost","Keep: reorder on the usual date"))))</f>
        <v/>
      </c>
      <c r="Z29" s="28" t="str">
        <f>IF($A29="","",IF(W29="At risk",TEXT(R29,"0")&amp;" units short before the delivery",IF(W29="Excess",TEXT(U29,"0")&amp;" units above demand to delivery plus safety stock","Stock covers demand to the delivery"))&amp;IF(N29="","; no POAS","; POAS "&amp;TEXT(N29,"0.0#")&amp;" vs break-even "&amp;TEXT(Settings!$B$3,"0.0#"))&amp;IF(AND(W29="At risk",OR(L29="",L29=0)),"; no confirmed order",""))</f>
        <v/>
      </c>
      <c r="AA29" s="28" t="str">
        <f>IF($A29="","",IF(W29="At risk","Forecast, purchase order date and quantity, safety stock, margin",IF(W29="Excess","Season, product lifecycle, price floor, committed stock, returns","Season and returns before the next order")))</f>
        <v/>
      </c>
    </row>
    <row r="30" spans="1:27" x14ac:dyDescent="0.25">
      <c r="A30" s="17"/>
      <c r="B30" s="17"/>
      <c r="C30" s="17"/>
      <c r="D30" s="18"/>
      <c r="E30" s="18"/>
      <c r="F30" s="18"/>
      <c r="G30" s="18"/>
      <c r="H30" s="19"/>
      <c r="I30" s="20"/>
      <c r="J30" s="21"/>
      <c r="K30" s="22"/>
      <c r="L30" s="20"/>
      <c r="M30" s="20"/>
      <c r="N30" s="23"/>
      <c r="O30" s="24" t="str">
        <f>IF($A30="","",IF(G30&gt;0,F30/G30,""))</f>
        <v/>
      </c>
      <c r="P30" s="25" t="str">
        <f>IF($A30="","",IF(H30&gt;0,I30/H30,"No demand"))</f>
        <v/>
      </c>
      <c r="Q30" s="26" t="str">
        <f>IF($A30="","",H30*J30)</f>
        <v/>
      </c>
      <c r="R30" s="26" t="str">
        <f>IF($A30="","",MAX(0,Q30-I30))</f>
        <v/>
      </c>
      <c r="S30" s="27" t="str">
        <f>IF($A30="","",R30*D30)</f>
        <v/>
      </c>
      <c r="T30" s="27" t="str">
        <f>IF($A30="","",R30*(D30-E30))</f>
        <v/>
      </c>
      <c r="U30" s="26" t="str">
        <f>IF($A30="","",MAX(0,I30-(Q30+M30)))</f>
        <v/>
      </c>
      <c r="V30" s="27" t="str">
        <f>IF($A30="","",U30*E30)</f>
        <v/>
      </c>
      <c r="W30" s="28" t="str">
        <f>IF($A30="","",IF(R30&gt;0,"At risk",IF(U30&gt;0,"Excess","Balanced")))</f>
        <v/>
      </c>
      <c r="X30" s="28" t="str">
        <f>IF($A30="","",IF(N30="","Unavailable",IF(N30&gt;Settings!$B$3,"Positive",IF(N30=Settings!$B$3,"Neutral","Negative"))))</f>
        <v/>
      </c>
      <c r="Y30" s="28" t="str">
        <f>IF($A30="","",IF(W30="At risk",IF(X30="Unavailable","Replenish; lower ad priority until the delivery lands (no POAS: check margin)",IF(X30="Negative","Fix the economics before reordering","Replenish; lower ad priority until the delivery lands")),IF(W30="Excess",IF(X30="Unavailable","Hold the next order; promote while profitable (no POAS: check margin)",IF(X30="Negative","Deprioritise: review price, cost and clearance","Hold the next order; promote while profitable")),IF(X30="Negative","Keep stock lean; review price and cost","Keep: reorder on the usual date"))))</f>
        <v/>
      </c>
      <c r="Z30" s="28" t="str">
        <f>IF($A30="","",IF(W30="At risk",TEXT(R30,"0")&amp;" units short before the delivery",IF(W30="Excess",TEXT(U30,"0")&amp;" units above demand to delivery plus safety stock","Stock covers demand to the delivery"))&amp;IF(N30="","; no POAS","; POAS "&amp;TEXT(N30,"0.0#")&amp;" vs break-even "&amp;TEXT(Settings!$B$3,"0.0#"))&amp;IF(AND(W30="At risk",OR(L30="",L30=0)),"; no confirmed order",""))</f>
        <v/>
      </c>
      <c r="AA30" s="28" t="str">
        <f>IF($A30="","",IF(W30="At risk","Forecast, purchase order date and quantity, safety stock, margin",IF(W30="Excess","Season, product lifecycle, price floor, committed stock, returns","Season and returns before the next order")))</f>
        <v/>
      </c>
    </row>
    <row r="31" spans="1:27" x14ac:dyDescent="0.25">
      <c r="A31" s="17"/>
      <c r="B31" s="17"/>
      <c r="C31" s="17"/>
      <c r="D31" s="18"/>
      <c r="E31" s="18"/>
      <c r="F31" s="18"/>
      <c r="G31" s="18"/>
      <c r="H31" s="19"/>
      <c r="I31" s="20"/>
      <c r="J31" s="21"/>
      <c r="K31" s="22"/>
      <c r="L31" s="20"/>
      <c r="M31" s="20"/>
      <c r="N31" s="23"/>
      <c r="O31" s="24" t="str">
        <f>IF($A31="","",IF(G31&gt;0,F31/G31,""))</f>
        <v/>
      </c>
      <c r="P31" s="25" t="str">
        <f>IF($A31="","",IF(H31&gt;0,I31/H31,"No demand"))</f>
        <v/>
      </c>
      <c r="Q31" s="26" t="str">
        <f>IF($A31="","",H31*J31)</f>
        <v/>
      </c>
      <c r="R31" s="26" t="str">
        <f>IF($A31="","",MAX(0,Q31-I31))</f>
        <v/>
      </c>
      <c r="S31" s="27" t="str">
        <f>IF($A31="","",R31*D31)</f>
        <v/>
      </c>
      <c r="T31" s="27" t="str">
        <f>IF($A31="","",R31*(D31-E31))</f>
        <v/>
      </c>
      <c r="U31" s="26" t="str">
        <f>IF($A31="","",MAX(0,I31-(Q31+M31)))</f>
        <v/>
      </c>
      <c r="V31" s="27" t="str">
        <f>IF($A31="","",U31*E31)</f>
        <v/>
      </c>
      <c r="W31" s="28" t="str">
        <f>IF($A31="","",IF(R31&gt;0,"At risk",IF(U31&gt;0,"Excess","Balanced")))</f>
        <v/>
      </c>
      <c r="X31" s="28" t="str">
        <f>IF($A31="","",IF(N31="","Unavailable",IF(N31&gt;Settings!$B$3,"Positive",IF(N31=Settings!$B$3,"Neutral","Negative"))))</f>
        <v/>
      </c>
      <c r="Y31" s="28" t="str">
        <f>IF($A31="","",IF(W31="At risk",IF(X31="Unavailable","Replenish; lower ad priority until the delivery lands (no POAS: check margin)",IF(X31="Negative","Fix the economics before reordering","Replenish; lower ad priority until the delivery lands")),IF(W31="Excess",IF(X31="Unavailable","Hold the next order; promote while profitable (no POAS: check margin)",IF(X31="Negative","Deprioritise: review price, cost and clearance","Hold the next order; promote while profitable")),IF(X31="Negative","Keep stock lean; review price and cost","Keep: reorder on the usual date"))))</f>
        <v/>
      </c>
      <c r="Z31" s="28" t="str">
        <f>IF($A31="","",IF(W31="At risk",TEXT(R31,"0")&amp;" units short before the delivery",IF(W31="Excess",TEXT(U31,"0")&amp;" units above demand to delivery plus safety stock","Stock covers demand to the delivery"))&amp;IF(N31="","; no POAS","; POAS "&amp;TEXT(N31,"0.0#")&amp;" vs break-even "&amp;TEXT(Settings!$B$3,"0.0#"))&amp;IF(AND(W31="At risk",OR(L31="",L31=0)),"; no confirmed order",""))</f>
        <v/>
      </c>
      <c r="AA31" s="28" t="str">
        <f>IF($A31="","",IF(W31="At risk","Forecast, purchase order date and quantity, safety stock, margin",IF(W31="Excess","Season, product lifecycle, price floor, committed stock, returns","Season and returns before the next order")))</f>
        <v/>
      </c>
    </row>
    <row r="32" spans="1:27" x14ac:dyDescent="0.25">
      <c r="A32" s="17"/>
      <c r="B32" s="17"/>
      <c r="C32" s="17"/>
      <c r="D32" s="18"/>
      <c r="E32" s="18"/>
      <c r="F32" s="18"/>
      <c r="G32" s="18"/>
      <c r="H32" s="19"/>
      <c r="I32" s="20"/>
      <c r="J32" s="21"/>
      <c r="K32" s="22"/>
      <c r="L32" s="20"/>
      <c r="M32" s="20"/>
      <c r="N32" s="23"/>
      <c r="O32" s="24" t="str">
        <f>IF($A32="","",IF(G32&gt;0,F32/G32,""))</f>
        <v/>
      </c>
      <c r="P32" s="25" t="str">
        <f>IF($A32="","",IF(H32&gt;0,I32/H32,"No demand"))</f>
        <v/>
      </c>
      <c r="Q32" s="26" t="str">
        <f>IF($A32="","",H32*J32)</f>
        <v/>
      </c>
      <c r="R32" s="26" t="str">
        <f>IF($A32="","",MAX(0,Q32-I32))</f>
        <v/>
      </c>
      <c r="S32" s="27" t="str">
        <f>IF($A32="","",R32*D32)</f>
        <v/>
      </c>
      <c r="T32" s="27" t="str">
        <f>IF($A32="","",R32*(D32-E32))</f>
        <v/>
      </c>
      <c r="U32" s="26" t="str">
        <f>IF($A32="","",MAX(0,I32-(Q32+M32)))</f>
        <v/>
      </c>
      <c r="V32" s="27" t="str">
        <f>IF($A32="","",U32*E32)</f>
        <v/>
      </c>
      <c r="W32" s="28" t="str">
        <f>IF($A32="","",IF(R32&gt;0,"At risk",IF(U32&gt;0,"Excess","Balanced")))</f>
        <v/>
      </c>
      <c r="X32" s="28" t="str">
        <f>IF($A32="","",IF(N32="","Unavailable",IF(N32&gt;Settings!$B$3,"Positive",IF(N32=Settings!$B$3,"Neutral","Negative"))))</f>
        <v/>
      </c>
      <c r="Y32" s="28" t="str">
        <f>IF($A32="","",IF(W32="At risk",IF(X32="Unavailable","Replenish; lower ad priority until the delivery lands (no POAS: check margin)",IF(X32="Negative","Fix the economics before reordering","Replenish; lower ad priority until the delivery lands")),IF(W32="Excess",IF(X32="Unavailable","Hold the next order; promote while profitable (no POAS: check margin)",IF(X32="Negative","Deprioritise: review price, cost and clearance","Hold the next order; promote while profitable")),IF(X32="Negative","Keep stock lean; review price and cost","Keep: reorder on the usual date"))))</f>
        <v/>
      </c>
      <c r="Z32" s="28" t="str">
        <f>IF($A32="","",IF(W32="At risk",TEXT(R32,"0")&amp;" units short before the delivery",IF(W32="Excess",TEXT(U32,"0")&amp;" units above demand to delivery plus safety stock","Stock covers demand to the delivery"))&amp;IF(N32="","; no POAS","; POAS "&amp;TEXT(N32,"0.0#")&amp;" vs break-even "&amp;TEXT(Settings!$B$3,"0.0#"))&amp;IF(AND(W32="At risk",OR(L32="",L32=0)),"; no confirmed order",""))</f>
        <v/>
      </c>
      <c r="AA32" s="28" t="str">
        <f>IF($A32="","",IF(W32="At risk","Forecast, purchase order date and quantity, safety stock, margin",IF(W32="Excess","Season, product lifecycle, price floor, committed stock, returns","Season and returns before the next order")))</f>
        <v/>
      </c>
    </row>
    <row r="33" spans="1:27" x14ac:dyDescent="0.25">
      <c r="A33" s="17"/>
      <c r="B33" s="17"/>
      <c r="C33" s="17"/>
      <c r="D33" s="18"/>
      <c r="E33" s="18"/>
      <c r="F33" s="18"/>
      <c r="G33" s="18"/>
      <c r="H33" s="19"/>
      <c r="I33" s="20"/>
      <c r="J33" s="21"/>
      <c r="K33" s="22"/>
      <c r="L33" s="20"/>
      <c r="M33" s="20"/>
      <c r="N33" s="23"/>
      <c r="O33" s="24" t="str">
        <f>IF($A33="","",IF(G33&gt;0,F33/G33,""))</f>
        <v/>
      </c>
      <c r="P33" s="25" t="str">
        <f>IF($A33="","",IF(H33&gt;0,I33/H33,"No demand"))</f>
        <v/>
      </c>
      <c r="Q33" s="26" t="str">
        <f>IF($A33="","",H33*J33)</f>
        <v/>
      </c>
      <c r="R33" s="26" t="str">
        <f>IF($A33="","",MAX(0,Q33-I33))</f>
        <v/>
      </c>
      <c r="S33" s="27" t="str">
        <f>IF($A33="","",R33*D33)</f>
        <v/>
      </c>
      <c r="T33" s="27" t="str">
        <f>IF($A33="","",R33*(D33-E33))</f>
        <v/>
      </c>
      <c r="U33" s="26" t="str">
        <f>IF($A33="","",MAX(0,I33-(Q33+M33)))</f>
        <v/>
      </c>
      <c r="V33" s="27" t="str">
        <f>IF($A33="","",U33*E33)</f>
        <v/>
      </c>
      <c r="W33" s="28" t="str">
        <f>IF($A33="","",IF(R33&gt;0,"At risk",IF(U33&gt;0,"Excess","Balanced")))</f>
        <v/>
      </c>
      <c r="X33" s="28" t="str">
        <f>IF($A33="","",IF(N33="","Unavailable",IF(N33&gt;Settings!$B$3,"Positive",IF(N33=Settings!$B$3,"Neutral","Negative"))))</f>
        <v/>
      </c>
      <c r="Y33" s="28" t="str">
        <f>IF($A33="","",IF(W33="At risk",IF(X33="Unavailable","Replenish; lower ad priority until the delivery lands (no POAS: check margin)",IF(X33="Negative","Fix the economics before reordering","Replenish; lower ad priority until the delivery lands")),IF(W33="Excess",IF(X33="Unavailable","Hold the next order; promote while profitable (no POAS: check margin)",IF(X33="Negative","Deprioritise: review price, cost and clearance","Hold the next order; promote while profitable")),IF(X33="Negative","Keep stock lean; review price and cost","Keep: reorder on the usual date"))))</f>
        <v/>
      </c>
      <c r="Z33" s="28" t="str">
        <f>IF($A33="","",IF(W33="At risk",TEXT(R33,"0")&amp;" units short before the delivery",IF(W33="Excess",TEXT(U33,"0")&amp;" units above demand to delivery plus safety stock","Stock covers demand to the delivery"))&amp;IF(N33="","; no POAS","; POAS "&amp;TEXT(N33,"0.0#")&amp;" vs break-even "&amp;TEXT(Settings!$B$3,"0.0#"))&amp;IF(AND(W33="At risk",OR(L33="",L33=0)),"; no confirmed order",""))</f>
        <v/>
      </c>
      <c r="AA33" s="28" t="str">
        <f>IF($A33="","",IF(W33="At risk","Forecast, purchase order date and quantity, safety stock, margin",IF(W33="Excess","Season, product lifecycle, price floor, committed stock, returns","Season and returns before the next order")))</f>
        <v/>
      </c>
    </row>
    <row r="34" spans="1:27" x14ac:dyDescent="0.25">
      <c r="A34" s="17"/>
      <c r="B34" s="17"/>
      <c r="C34" s="17"/>
      <c r="D34" s="18"/>
      <c r="E34" s="18"/>
      <c r="F34" s="18"/>
      <c r="G34" s="18"/>
      <c r="H34" s="19"/>
      <c r="I34" s="20"/>
      <c r="J34" s="21"/>
      <c r="K34" s="22"/>
      <c r="L34" s="20"/>
      <c r="M34" s="20"/>
      <c r="N34" s="23"/>
      <c r="O34" s="24" t="str">
        <f>IF($A34="","",IF(G34&gt;0,F34/G34,""))</f>
        <v/>
      </c>
      <c r="P34" s="25" t="str">
        <f>IF($A34="","",IF(H34&gt;0,I34/H34,"No demand"))</f>
        <v/>
      </c>
      <c r="Q34" s="26" t="str">
        <f>IF($A34="","",H34*J34)</f>
        <v/>
      </c>
      <c r="R34" s="26" t="str">
        <f>IF($A34="","",MAX(0,Q34-I34))</f>
        <v/>
      </c>
      <c r="S34" s="27" t="str">
        <f>IF($A34="","",R34*D34)</f>
        <v/>
      </c>
      <c r="T34" s="27" t="str">
        <f>IF($A34="","",R34*(D34-E34))</f>
        <v/>
      </c>
      <c r="U34" s="26" t="str">
        <f>IF($A34="","",MAX(0,I34-(Q34+M34)))</f>
        <v/>
      </c>
      <c r="V34" s="27" t="str">
        <f>IF($A34="","",U34*E34)</f>
        <v/>
      </c>
      <c r="W34" s="28" t="str">
        <f>IF($A34="","",IF(R34&gt;0,"At risk",IF(U34&gt;0,"Excess","Balanced")))</f>
        <v/>
      </c>
      <c r="X34" s="28" t="str">
        <f>IF($A34="","",IF(N34="","Unavailable",IF(N34&gt;Settings!$B$3,"Positive",IF(N34=Settings!$B$3,"Neutral","Negative"))))</f>
        <v/>
      </c>
      <c r="Y34" s="28" t="str">
        <f>IF($A34="","",IF(W34="At risk",IF(X34="Unavailable","Replenish; lower ad priority until the delivery lands (no POAS: check margin)",IF(X34="Negative","Fix the economics before reordering","Replenish; lower ad priority until the delivery lands")),IF(W34="Excess",IF(X34="Unavailable","Hold the next order; promote while profitable (no POAS: check margin)",IF(X34="Negative","Deprioritise: review price, cost and clearance","Hold the next order; promote while profitable")),IF(X34="Negative","Keep stock lean; review price and cost","Keep: reorder on the usual date"))))</f>
        <v/>
      </c>
      <c r="Z34" s="28" t="str">
        <f>IF($A34="","",IF(W34="At risk",TEXT(R34,"0")&amp;" units short before the delivery",IF(W34="Excess",TEXT(U34,"0")&amp;" units above demand to delivery plus safety stock","Stock covers demand to the delivery"))&amp;IF(N34="","; no POAS","; POAS "&amp;TEXT(N34,"0.0#")&amp;" vs break-even "&amp;TEXT(Settings!$B$3,"0.0#"))&amp;IF(AND(W34="At risk",OR(L34="",L34=0)),"; no confirmed order",""))</f>
        <v/>
      </c>
      <c r="AA34" s="28" t="str">
        <f>IF($A34="","",IF(W34="At risk","Forecast, purchase order date and quantity, safety stock, margin",IF(W34="Excess","Season, product lifecycle, price floor, committed stock, returns","Season and returns before the next order")))</f>
        <v/>
      </c>
    </row>
    <row r="35" spans="1:27" x14ac:dyDescent="0.25">
      <c r="A35" s="17"/>
      <c r="B35" s="17"/>
      <c r="C35" s="17"/>
      <c r="D35" s="18"/>
      <c r="E35" s="18"/>
      <c r="F35" s="18"/>
      <c r="G35" s="18"/>
      <c r="H35" s="19"/>
      <c r="I35" s="20"/>
      <c r="J35" s="21"/>
      <c r="K35" s="22"/>
      <c r="L35" s="20"/>
      <c r="M35" s="20"/>
      <c r="N35" s="23"/>
      <c r="O35" s="24" t="str">
        <f>IF($A35="","",IF(G35&gt;0,F35/G35,""))</f>
        <v/>
      </c>
      <c r="P35" s="25" t="str">
        <f>IF($A35="","",IF(H35&gt;0,I35/H35,"No demand"))</f>
        <v/>
      </c>
      <c r="Q35" s="26" t="str">
        <f>IF($A35="","",H35*J35)</f>
        <v/>
      </c>
      <c r="R35" s="26" t="str">
        <f>IF($A35="","",MAX(0,Q35-I35))</f>
        <v/>
      </c>
      <c r="S35" s="27" t="str">
        <f>IF($A35="","",R35*D35)</f>
        <v/>
      </c>
      <c r="T35" s="27" t="str">
        <f>IF($A35="","",R35*(D35-E35))</f>
        <v/>
      </c>
      <c r="U35" s="26" t="str">
        <f>IF($A35="","",MAX(0,I35-(Q35+M35)))</f>
        <v/>
      </c>
      <c r="V35" s="27" t="str">
        <f>IF($A35="","",U35*E35)</f>
        <v/>
      </c>
      <c r="W35" s="28" t="str">
        <f>IF($A35="","",IF(R35&gt;0,"At risk",IF(U35&gt;0,"Excess","Balanced")))</f>
        <v/>
      </c>
      <c r="X35" s="28" t="str">
        <f>IF($A35="","",IF(N35="","Unavailable",IF(N35&gt;Settings!$B$3,"Positive",IF(N35=Settings!$B$3,"Neutral","Negative"))))</f>
        <v/>
      </c>
      <c r="Y35" s="28" t="str">
        <f>IF($A35="","",IF(W35="At risk",IF(X35="Unavailable","Replenish; lower ad priority until the delivery lands (no POAS: check margin)",IF(X35="Negative","Fix the economics before reordering","Replenish; lower ad priority until the delivery lands")),IF(W35="Excess",IF(X35="Unavailable","Hold the next order; promote while profitable (no POAS: check margin)",IF(X35="Negative","Deprioritise: review price, cost and clearance","Hold the next order; promote while profitable")),IF(X35="Negative","Keep stock lean; review price and cost","Keep: reorder on the usual date"))))</f>
        <v/>
      </c>
      <c r="Z35" s="28" t="str">
        <f>IF($A35="","",IF(W35="At risk",TEXT(R35,"0")&amp;" units short before the delivery",IF(W35="Excess",TEXT(U35,"0")&amp;" units above demand to delivery plus safety stock","Stock covers demand to the delivery"))&amp;IF(N35="","; no POAS","; POAS "&amp;TEXT(N35,"0.0#")&amp;" vs break-even "&amp;TEXT(Settings!$B$3,"0.0#"))&amp;IF(AND(W35="At risk",OR(L35="",L35=0)),"; no confirmed order",""))</f>
        <v/>
      </c>
      <c r="AA35" s="28" t="str">
        <f>IF($A35="","",IF(W35="At risk","Forecast, purchase order date and quantity, safety stock, margin",IF(W35="Excess","Season, product lifecycle, price floor, committed stock, returns","Season and returns before the next order")))</f>
        <v/>
      </c>
    </row>
    <row r="36" spans="1:27" x14ac:dyDescent="0.25">
      <c r="A36" s="17"/>
      <c r="B36" s="17"/>
      <c r="C36" s="17"/>
      <c r="D36" s="18"/>
      <c r="E36" s="18"/>
      <c r="F36" s="18"/>
      <c r="G36" s="18"/>
      <c r="H36" s="19"/>
      <c r="I36" s="20"/>
      <c r="J36" s="21"/>
      <c r="K36" s="22"/>
      <c r="L36" s="20"/>
      <c r="M36" s="20"/>
      <c r="N36" s="23"/>
      <c r="O36" s="24" t="str">
        <f>IF($A36="","",IF(G36&gt;0,F36/G36,""))</f>
        <v/>
      </c>
      <c r="P36" s="25" t="str">
        <f>IF($A36="","",IF(H36&gt;0,I36/H36,"No demand"))</f>
        <v/>
      </c>
      <c r="Q36" s="26" t="str">
        <f>IF($A36="","",H36*J36)</f>
        <v/>
      </c>
      <c r="R36" s="26" t="str">
        <f>IF($A36="","",MAX(0,Q36-I36))</f>
        <v/>
      </c>
      <c r="S36" s="27" t="str">
        <f>IF($A36="","",R36*D36)</f>
        <v/>
      </c>
      <c r="T36" s="27" t="str">
        <f>IF($A36="","",R36*(D36-E36))</f>
        <v/>
      </c>
      <c r="U36" s="26" t="str">
        <f>IF($A36="","",MAX(0,I36-(Q36+M36)))</f>
        <v/>
      </c>
      <c r="V36" s="27" t="str">
        <f>IF($A36="","",U36*E36)</f>
        <v/>
      </c>
      <c r="W36" s="28" t="str">
        <f>IF($A36="","",IF(R36&gt;0,"At risk",IF(U36&gt;0,"Excess","Balanced")))</f>
        <v/>
      </c>
      <c r="X36" s="28" t="str">
        <f>IF($A36="","",IF(N36="","Unavailable",IF(N36&gt;Settings!$B$3,"Positive",IF(N36=Settings!$B$3,"Neutral","Negative"))))</f>
        <v/>
      </c>
      <c r="Y36" s="28" t="str">
        <f>IF($A36="","",IF(W36="At risk",IF(X36="Unavailable","Replenish; lower ad priority until the delivery lands (no POAS: check margin)",IF(X36="Negative","Fix the economics before reordering","Replenish; lower ad priority until the delivery lands")),IF(W36="Excess",IF(X36="Unavailable","Hold the next order; promote while profitable (no POAS: check margin)",IF(X36="Negative","Deprioritise: review price, cost and clearance","Hold the next order; promote while profitable")),IF(X36="Negative","Keep stock lean; review price and cost","Keep: reorder on the usual date"))))</f>
        <v/>
      </c>
      <c r="Z36" s="28" t="str">
        <f>IF($A36="","",IF(W36="At risk",TEXT(R36,"0")&amp;" units short before the delivery",IF(W36="Excess",TEXT(U36,"0")&amp;" units above demand to delivery plus safety stock","Stock covers demand to the delivery"))&amp;IF(N36="","; no POAS","; POAS "&amp;TEXT(N36,"0.0#")&amp;" vs break-even "&amp;TEXT(Settings!$B$3,"0.0#"))&amp;IF(AND(W36="At risk",OR(L36="",L36=0)),"; no confirmed order",""))</f>
        <v/>
      </c>
      <c r="AA36" s="28" t="str">
        <f>IF($A36="","",IF(W36="At risk","Forecast, purchase order date and quantity, safety stock, margin",IF(W36="Excess","Season, product lifecycle, price floor, committed stock, returns","Season and returns before the next order")))</f>
        <v/>
      </c>
    </row>
    <row r="37" spans="1:27" x14ac:dyDescent="0.25">
      <c r="A37" s="17"/>
      <c r="B37" s="17"/>
      <c r="C37" s="17"/>
      <c r="D37" s="18"/>
      <c r="E37" s="18"/>
      <c r="F37" s="18"/>
      <c r="G37" s="18"/>
      <c r="H37" s="19"/>
      <c r="I37" s="20"/>
      <c r="J37" s="21"/>
      <c r="K37" s="22"/>
      <c r="L37" s="20"/>
      <c r="M37" s="20"/>
      <c r="N37" s="23"/>
      <c r="O37" s="24" t="str">
        <f>IF($A37="","",IF(G37&gt;0,F37/G37,""))</f>
        <v/>
      </c>
      <c r="P37" s="25" t="str">
        <f>IF($A37="","",IF(H37&gt;0,I37/H37,"No demand"))</f>
        <v/>
      </c>
      <c r="Q37" s="26" t="str">
        <f>IF($A37="","",H37*J37)</f>
        <v/>
      </c>
      <c r="R37" s="26" t="str">
        <f>IF($A37="","",MAX(0,Q37-I37))</f>
        <v/>
      </c>
      <c r="S37" s="27" t="str">
        <f>IF($A37="","",R37*D37)</f>
        <v/>
      </c>
      <c r="T37" s="27" t="str">
        <f>IF($A37="","",R37*(D37-E37))</f>
        <v/>
      </c>
      <c r="U37" s="26" t="str">
        <f>IF($A37="","",MAX(0,I37-(Q37+M37)))</f>
        <v/>
      </c>
      <c r="V37" s="27" t="str">
        <f>IF($A37="","",U37*E37)</f>
        <v/>
      </c>
      <c r="W37" s="28" t="str">
        <f>IF($A37="","",IF(R37&gt;0,"At risk",IF(U37&gt;0,"Excess","Balanced")))</f>
        <v/>
      </c>
      <c r="X37" s="28" t="str">
        <f>IF($A37="","",IF(N37="","Unavailable",IF(N37&gt;Settings!$B$3,"Positive",IF(N37=Settings!$B$3,"Neutral","Negative"))))</f>
        <v/>
      </c>
      <c r="Y37" s="28" t="str">
        <f>IF($A37="","",IF(W37="At risk",IF(X37="Unavailable","Replenish; lower ad priority until the delivery lands (no POAS: check margin)",IF(X37="Negative","Fix the economics before reordering","Replenish; lower ad priority until the delivery lands")),IF(W37="Excess",IF(X37="Unavailable","Hold the next order; promote while profitable (no POAS: check margin)",IF(X37="Negative","Deprioritise: review price, cost and clearance","Hold the next order; promote while profitable")),IF(X37="Negative","Keep stock lean; review price and cost","Keep: reorder on the usual date"))))</f>
        <v/>
      </c>
      <c r="Z37" s="28" t="str">
        <f>IF($A37="","",IF(W37="At risk",TEXT(R37,"0")&amp;" units short before the delivery",IF(W37="Excess",TEXT(U37,"0")&amp;" units above demand to delivery plus safety stock","Stock covers demand to the delivery"))&amp;IF(N37="","; no POAS","; POAS "&amp;TEXT(N37,"0.0#")&amp;" vs break-even "&amp;TEXT(Settings!$B$3,"0.0#"))&amp;IF(AND(W37="At risk",OR(L37="",L37=0)),"; no confirmed order",""))</f>
        <v/>
      </c>
      <c r="AA37" s="28" t="str">
        <f>IF($A37="","",IF(W37="At risk","Forecast, purchase order date and quantity, safety stock, margin",IF(W37="Excess","Season, product lifecycle, price floor, committed stock, returns","Season and returns before the next order")))</f>
        <v/>
      </c>
    </row>
    <row r="38" spans="1:27" x14ac:dyDescent="0.25">
      <c r="A38" s="17"/>
      <c r="B38" s="17"/>
      <c r="C38" s="17"/>
      <c r="D38" s="18"/>
      <c r="E38" s="18"/>
      <c r="F38" s="18"/>
      <c r="G38" s="18"/>
      <c r="H38" s="19"/>
      <c r="I38" s="20"/>
      <c r="J38" s="21"/>
      <c r="K38" s="22"/>
      <c r="L38" s="20"/>
      <c r="M38" s="20"/>
      <c r="N38" s="23"/>
      <c r="O38" s="24" t="str">
        <f>IF($A38="","",IF(G38&gt;0,F38/G38,""))</f>
        <v/>
      </c>
      <c r="P38" s="25" t="str">
        <f>IF($A38="","",IF(H38&gt;0,I38/H38,"No demand"))</f>
        <v/>
      </c>
      <c r="Q38" s="26" t="str">
        <f>IF($A38="","",H38*J38)</f>
        <v/>
      </c>
      <c r="R38" s="26" t="str">
        <f>IF($A38="","",MAX(0,Q38-I38))</f>
        <v/>
      </c>
      <c r="S38" s="27" t="str">
        <f>IF($A38="","",R38*D38)</f>
        <v/>
      </c>
      <c r="T38" s="27" t="str">
        <f>IF($A38="","",R38*(D38-E38))</f>
        <v/>
      </c>
      <c r="U38" s="26" t="str">
        <f>IF($A38="","",MAX(0,I38-(Q38+M38)))</f>
        <v/>
      </c>
      <c r="V38" s="27" t="str">
        <f>IF($A38="","",U38*E38)</f>
        <v/>
      </c>
      <c r="W38" s="28" t="str">
        <f>IF($A38="","",IF(R38&gt;0,"At risk",IF(U38&gt;0,"Excess","Balanced")))</f>
        <v/>
      </c>
      <c r="X38" s="28" t="str">
        <f>IF($A38="","",IF(N38="","Unavailable",IF(N38&gt;Settings!$B$3,"Positive",IF(N38=Settings!$B$3,"Neutral","Negative"))))</f>
        <v/>
      </c>
      <c r="Y38" s="28" t="str">
        <f>IF($A38="","",IF(W38="At risk",IF(X38="Unavailable","Replenish; lower ad priority until the delivery lands (no POAS: check margin)",IF(X38="Negative","Fix the economics before reordering","Replenish; lower ad priority until the delivery lands")),IF(W38="Excess",IF(X38="Unavailable","Hold the next order; promote while profitable (no POAS: check margin)",IF(X38="Negative","Deprioritise: review price, cost and clearance","Hold the next order; promote while profitable")),IF(X38="Negative","Keep stock lean; review price and cost","Keep: reorder on the usual date"))))</f>
        <v/>
      </c>
      <c r="Z38" s="28" t="str">
        <f>IF($A38="","",IF(W38="At risk",TEXT(R38,"0")&amp;" units short before the delivery",IF(W38="Excess",TEXT(U38,"0")&amp;" units above demand to delivery plus safety stock","Stock covers demand to the delivery"))&amp;IF(N38="","; no POAS","; POAS "&amp;TEXT(N38,"0.0#")&amp;" vs break-even "&amp;TEXT(Settings!$B$3,"0.0#"))&amp;IF(AND(W38="At risk",OR(L38="",L38=0)),"; no confirmed order",""))</f>
        <v/>
      </c>
      <c r="AA38" s="28" t="str">
        <f>IF($A38="","",IF(W38="At risk","Forecast, purchase order date and quantity, safety stock, margin",IF(W38="Excess","Season, product lifecycle, price floor, committed stock, returns","Season and returns before the next order")))</f>
        <v/>
      </c>
    </row>
    <row r="39" spans="1:27" x14ac:dyDescent="0.25">
      <c r="A39" s="17"/>
      <c r="B39" s="17"/>
      <c r="C39" s="17"/>
      <c r="D39" s="18"/>
      <c r="E39" s="18"/>
      <c r="F39" s="18"/>
      <c r="G39" s="18"/>
      <c r="H39" s="19"/>
      <c r="I39" s="20"/>
      <c r="J39" s="21"/>
      <c r="K39" s="22"/>
      <c r="L39" s="20"/>
      <c r="M39" s="20"/>
      <c r="N39" s="23"/>
      <c r="O39" s="24" t="str">
        <f>IF($A39="","",IF(G39&gt;0,F39/G39,""))</f>
        <v/>
      </c>
      <c r="P39" s="25" t="str">
        <f>IF($A39="","",IF(H39&gt;0,I39/H39,"No demand"))</f>
        <v/>
      </c>
      <c r="Q39" s="26" t="str">
        <f>IF($A39="","",H39*J39)</f>
        <v/>
      </c>
      <c r="R39" s="26" t="str">
        <f>IF($A39="","",MAX(0,Q39-I39))</f>
        <v/>
      </c>
      <c r="S39" s="27" t="str">
        <f>IF($A39="","",R39*D39)</f>
        <v/>
      </c>
      <c r="T39" s="27" t="str">
        <f>IF($A39="","",R39*(D39-E39))</f>
        <v/>
      </c>
      <c r="U39" s="26" t="str">
        <f>IF($A39="","",MAX(0,I39-(Q39+M39)))</f>
        <v/>
      </c>
      <c r="V39" s="27" t="str">
        <f>IF($A39="","",U39*E39)</f>
        <v/>
      </c>
      <c r="W39" s="28" t="str">
        <f>IF($A39="","",IF(R39&gt;0,"At risk",IF(U39&gt;0,"Excess","Balanced")))</f>
        <v/>
      </c>
      <c r="X39" s="28" t="str">
        <f>IF($A39="","",IF(N39="","Unavailable",IF(N39&gt;Settings!$B$3,"Positive",IF(N39=Settings!$B$3,"Neutral","Negative"))))</f>
        <v/>
      </c>
      <c r="Y39" s="28" t="str">
        <f>IF($A39="","",IF(W39="At risk",IF(X39="Unavailable","Replenish; lower ad priority until the delivery lands (no POAS: check margin)",IF(X39="Negative","Fix the economics before reordering","Replenish; lower ad priority until the delivery lands")),IF(W39="Excess",IF(X39="Unavailable","Hold the next order; promote while profitable (no POAS: check margin)",IF(X39="Negative","Deprioritise: review price, cost and clearance","Hold the next order; promote while profitable")),IF(X39="Negative","Keep stock lean; review price and cost","Keep: reorder on the usual date"))))</f>
        <v/>
      </c>
      <c r="Z39" s="28" t="str">
        <f>IF($A39="","",IF(W39="At risk",TEXT(R39,"0")&amp;" units short before the delivery",IF(W39="Excess",TEXT(U39,"0")&amp;" units above demand to delivery plus safety stock","Stock covers demand to the delivery"))&amp;IF(N39="","; no POAS","; POAS "&amp;TEXT(N39,"0.0#")&amp;" vs break-even "&amp;TEXT(Settings!$B$3,"0.0#"))&amp;IF(AND(W39="At risk",OR(L39="",L39=0)),"; no confirmed order",""))</f>
        <v/>
      </c>
      <c r="AA39" s="28" t="str">
        <f>IF($A39="","",IF(W39="At risk","Forecast, purchase order date and quantity, safety stock, margin",IF(W39="Excess","Season, product lifecycle, price floor, committed stock, returns","Season and returns before the next order")))</f>
        <v/>
      </c>
    </row>
    <row r="40" spans="1:27" x14ac:dyDescent="0.25">
      <c r="A40" s="17"/>
      <c r="B40" s="17"/>
      <c r="C40" s="17"/>
      <c r="D40" s="18"/>
      <c r="E40" s="18"/>
      <c r="F40" s="18"/>
      <c r="G40" s="18"/>
      <c r="H40" s="19"/>
      <c r="I40" s="20"/>
      <c r="J40" s="21"/>
      <c r="K40" s="22"/>
      <c r="L40" s="20"/>
      <c r="M40" s="20"/>
      <c r="N40" s="23"/>
      <c r="O40" s="24" t="str">
        <f>IF($A40="","",IF(G40&gt;0,F40/G40,""))</f>
        <v/>
      </c>
      <c r="P40" s="25" t="str">
        <f>IF($A40="","",IF(H40&gt;0,I40/H40,"No demand"))</f>
        <v/>
      </c>
      <c r="Q40" s="26" t="str">
        <f>IF($A40="","",H40*J40)</f>
        <v/>
      </c>
      <c r="R40" s="26" t="str">
        <f>IF($A40="","",MAX(0,Q40-I40))</f>
        <v/>
      </c>
      <c r="S40" s="27" t="str">
        <f>IF($A40="","",R40*D40)</f>
        <v/>
      </c>
      <c r="T40" s="27" t="str">
        <f>IF($A40="","",R40*(D40-E40))</f>
        <v/>
      </c>
      <c r="U40" s="26" t="str">
        <f>IF($A40="","",MAX(0,I40-(Q40+M40)))</f>
        <v/>
      </c>
      <c r="V40" s="27" t="str">
        <f>IF($A40="","",U40*E40)</f>
        <v/>
      </c>
      <c r="W40" s="28" t="str">
        <f>IF($A40="","",IF(R40&gt;0,"At risk",IF(U40&gt;0,"Excess","Balanced")))</f>
        <v/>
      </c>
      <c r="X40" s="28" t="str">
        <f>IF($A40="","",IF(N40="","Unavailable",IF(N40&gt;Settings!$B$3,"Positive",IF(N40=Settings!$B$3,"Neutral","Negative"))))</f>
        <v/>
      </c>
      <c r="Y40" s="28" t="str">
        <f>IF($A40="","",IF(W40="At risk",IF(X40="Unavailable","Replenish; lower ad priority until the delivery lands (no POAS: check margin)",IF(X40="Negative","Fix the economics before reordering","Replenish; lower ad priority until the delivery lands")),IF(W40="Excess",IF(X40="Unavailable","Hold the next order; promote while profitable (no POAS: check margin)",IF(X40="Negative","Deprioritise: review price, cost and clearance","Hold the next order; promote while profitable")),IF(X40="Negative","Keep stock lean; review price and cost","Keep: reorder on the usual date"))))</f>
        <v/>
      </c>
      <c r="Z40" s="28" t="str">
        <f>IF($A40="","",IF(W40="At risk",TEXT(R40,"0")&amp;" units short before the delivery",IF(W40="Excess",TEXT(U40,"0")&amp;" units above demand to delivery plus safety stock","Stock covers demand to the delivery"))&amp;IF(N40="","; no POAS","; POAS "&amp;TEXT(N40,"0.0#")&amp;" vs break-even "&amp;TEXT(Settings!$B$3,"0.0#"))&amp;IF(AND(W40="At risk",OR(L40="",L40=0)),"; no confirmed order",""))</f>
        <v/>
      </c>
      <c r="AA40" s="28" t="str">
        <f>IF($A40="","",IF(W40="At risk","Forecast, purchase order date and quantity, safety stock, margin",IF(W40="Excess","Season, product lifecycle, price floor, committed stock, returns","Season and returns before the next order")))</f>
        <v/>
      </c>
    </row>
    <row r="41" spans="1:27" x14ac:dyDescent="0.25">
      <c r="A41" s="17"/>
      <c r="B41" s="17"/>
      <c r="C41" s="17"/>
      <c r="D41" s="18"/>
      <c r="E41" s="18"/>
      <c r="F41" s="18"/>
      <c r="G41" s="18"/>
      <c r="H41" s="19"/>
      <c r="I41" s="20"/>
      <c r="J41" s="21"/>
      <c r="K41" s="22"/>
      <c r="L41" s="20"/>
      <c r="M41" s="20"/>
      <c r="N41" s="23"/>
      <c r="O41" s="24" t="str">
        <f>IF($A41="","",IF(G41&gt;0,F41/G41,""))</f>
        <v/>
      </c>
      <c r="P41" s="25" t="str">
        <f>IF($A41="","",IF(H41&gt;0,I41/H41,"No demand"))</f>
        <v/>
      </c>
      <c r="Q41" s="26" t="str">
        <f>IF($A41="","",H41*J41)</f>
        <v/>
      </c>
      <c r="R41" s="26" t="str">
        <f>IF($A41="","",MAX(0,Q41-I41))</f>
        <v/>
      </c>
      <c r="S41" s="27" t="str">
        <f>IF($A41="","",R41*D41)</f>
        <v/>
      </c>
      <c r="T41" s="27" t="str">
        <f>IF($A41="","",R41*(D41-E41))</f>
        <v/>
      </c>
      <c r="U41" s="26" t="str">
        <f>IF($A41="","",MAX(0,I41-(Q41+M41)))</f>
        <v/>
      </c>
      <c r="V41" s="27" t="str">
        <f>IF($A41="","",U41*E41)</f>
        <v/>
      </c>
      <c r="W41" s="28" t="str">
        <f>IF($A41="","",IF(R41&gt;0,"At risk",IF(U41&gt;0,"Excess","Balanced")))</f>
        <v/>
      </c>
      <c r="X41" s="28" t="str">
        <f>IF($A41="","",IF(N41="","Unavailable",IF(N41&gt;Settings!$B$3,"Positive",IF(N41=Settings!$B$3,"Neutral","Negative"))))</f>
        <v/>
      </c>
      <c r="Y41" s="28" t="str">
        <f>IF($A41="","",IF(W41="At risk",IF(X41="Unavailable","Replenish; lower ad priority until the delivery lands (no POAS: check margin)",IF(X41="Negative","Fix the economics before reordering","Replenish; lower ad priority until the delivery lands")),IF(W41="Excess",IF(X41="Unavailable","Hold the next order; promote while profitable (no POAS: check margin)",IF(X41="Negative","Deprioritise: review price, cost and clearance","Hold the next order; promote while profitable")),IF(X41="Negative","Keep stock lean; review price and cost","Keep: reorder on the usual date"))))</f>
        <v/>
      </c>
      <c r="Z41" s="28" t="str">
        <f>IF($A41="","",IF(W41="At risk",TEXT(R41,"0")&amp;" units short before the delivery",IF(W41="Excess",TEXT(U41,"0")&amp;" units above demand to delivery plus safety stock","Stock covers demand to the delivery"))&amp;IF(N41="","; no POAS","; POAS "&amp;TEXT(N41,"0.0#")&amp;" vs break-even "&amp;TEXT(Settings!$B$3,"0.0#"))&amp;IF(AND(W41="At risk",OR(L41="",L41=0)),"; no confirmed order",""))</f>
        <v/>
      </c>
      <c r="AA41" s="28" t="str">
        <f>IF($A41="","",IF(W41="At risk","Forecast, purchase order date and quantity, safety stock, margin",IF(W41="Excess","Season, product lifecycle, price floor, committed stock, returns","Season and returns before the next order")))</f>
        <v/>
      </c>
    </row>
    <row r="42" spans="1:27" x14ac:dyDescent="0.25">
      <c r="A42" s="17"/>
      <c r="B42" s="17"/>
      <c r="C42" s="17"/>
      <c r="D42" s="18"/>
      <c r="E42" s="18"/>
      <c r="F42" s="18"/>
      <c r="G42" s="18"/>
      <c r="H42" s="19"/>
      <c r="I42" s="20"/>
      <c r="J42" s="21"/>
      <c r="K42" s="22"/>
      <c r="L42" s="20"/>
      <c r="M42" s="20"/>
      <c r="N42" s="23"/>
      <c r="O42" s="24" t="str">
        <f>IF($A42="","",IF(G42&gt;0,F42/G42,""))</f>
        <v/>
      </c>
      <c r="P42" s="25" t="str">
        <f>IF($A42="","",IF(H42&gt;0,I42/H42,"No demand"))</f>
        <v/>
      </c>
      <c r="Q42" s="26" t="str">
        <f>IF($A42="","",H42*J42)</f>
        <v/>
      </c>
      <c r="R42" s="26" t="str">
        <f>IF($A42="","",MAX(0,Q42-I42))</f>
        <v/>
      </c>
      <c r="S42" s="27" t="str">
        <f>IF($A42="","",R42*D42)</f>
        <v/>
      </c>
      <c r="T42" s="27" t="str">
        <f>IF($A42="","",R42*(D42-E42))</f>
        <v/>
      </c>
      <c r="U42" s="26" t="str">
        <f>IF($A42="","",MAX(0,I42-(Q42+M42)))</f>
        <v/>
      </c>
      <c r="V42" s="27" t="str">
        <f>IF($A42="","",U42*E42)</f>
        <v/>
      </c>
      <c r="W42" s="28" t="str">
        <f>IF($A42="","",IF(R42&gt;0,"At risk",IF(U42&gt;0,"Excess","Balanced")))</f>
        <v/>
      </c>
      <c r="X42" s="28" t="str">
        <f>IF($A42="","",IF(N42="","Unavailable",IF(N42&gt;Settings!$B$3,"Positive",IF(N42=Settings!$B$3,"Neutral","Negative"))))</f>
        <v/>
      </c>
      <c r="Y42" s="28" t="str">
        <f>IF($A42="","",IF(W42="At risk",IF(X42="Unavailable","Replenish; lower ad priority until the delivery lands (no POAS: check margin)",IF(X42="Negative","Fix the economics before reordering","Replenish; lower ad priority until the delivery lands")),IF(W42="Excess",IF(X42="Unavailable","Hold the next order; promote while profitable (no POAS: check margin)",IF(X42="Negative","Deprioritise: review price, cost and clearance","Hold the next order; promote while profitable")),IF(X42="Negative","Keep stock lean; review price and cost","Keep: reorder on the usual date"))))</f>
        <v/>
      </c>
      <c r="Z42" s="28" t="str">
        <f>IF($A42="","",IF(W42="At risk",TEXT(R42,"0")&amp;" units short before the delivery",IF(W42="Excess",TEXT(U42,"0")&amp;" units above demand to delivery plus safety stock","Stock covers demand to the delivery"))&amp;IF(N42="","; no POAS","; POAS "&amp;TEXT(N42,"0.0#")&amp;" vs break-even "&amp;TEXT(Settings!$B$3,"0.0#"))&amp;IF(AND(W42="At risk",OR(L42="",L42=0)),"; no confirmed order",""))</f>
        <v/>
      </c>
      <c r="AA42" s="28" t="str">
        <f>IF($A42="","",IF(W42="At risk","Forecast, purchase order date and quantity, safety stock, margin",IF(W42="Excess","Season, product lifecycle, price floor, committed stock, returns","Season and returns before the next order")))</f>
        <v/>
      </c>
    </row>
    <row r="43" spans="1:27" x14ac:dyDescent="0.25">
      <c r="A43" s="17"/>
      <c r="B43" s="17"/>
      <c r="C43" s="17"/>
      <c r="D43" s="18"/>
      <c r="E43" s="18"/>
      <c r="F43" s="18"/>
      <c r="G43" s="18"/>
      <c r="H43" s="19"/>
      <c r="I43" s="20"/>
      <c r="J43" s="21"/>
      <c r="K43" s="22"/>
      <c r="L43" s="20"/>
      <c r="M43" s="20"/>
      <c r="N43" s="23"/>
      <c r="O43" s="24" t="str">
        <f>IF($A43="","",IF(G43&gt;0,F43/G43,""))</f>
        <v/>
      </c>
      <c r="P43" s="25" t="str">
        <f>IF($A43="","",IF(H43&gt;0,I43/H43,"No demand"))</f>
        <v/>
      </c>
      <c r="Q43" s="26" t="str">
        <f>IF($A43="","",H43*J43)</f>
        <v/>
      </c>
      <c r="R43" s="26" t="str">
        <f>IF($A43="","",MAX(0,Q43-I43))</f>
        <v/>
      </c>
      <c r="S43" s="27" t="str">
        <f>IF($A43="","",R43*D43)</f>
        <v/>
      </c>
      <c r="T43" s="27" t="str">
        <f>IF($A43="","",R43*(D43-E43))</f>
        <v/>
      </c>
      <c r="U43" s="26" t="str">
        <f>IF($A43="","",MAX(0,I43-(Q43+M43)))</f>
        <v/>
      </c>
      <c r="V43" s="27" t="str">
        <f>IF($A43="","",U43*E43)</f>
        <v/>
      </c>
      <c r="W43" s="28" t="str">
        <f>IF($A43="","",IF(R43&gt;0,"At risk",IF(U43&gt;0,"Excess","Balanced")))</f>
        <v/>
      </c>
      <c r="X43" s="28" t="str">
        <f>IF($A43="","",IF(N43="","Unavailable",IF(N43&gt;Settings!$B$3,"Positive",IF(N43=Settings!$B$3,"Neutral","Negative"))))</f>
        <v/>
      </c>
      <c r="Y43" s="28" t="str">
        <f>IF($A43="","",IF(W43="At risk",IF(X43="Unavailable","Replenish; lower ad priority until the delivery lands (no POAS: check margin)",IF(X43="Negative","Fix the economics before reordering","Replenish; lower ad priority until the delivery lands")),IF(W43="Excess",IF(X43="Unavailable","Hold the next order; promote while profitable (no POAS: check margin)",IF(X43="Negative","Deprioritise: review price, cost and clearance","Hold the next order; promote while profitable")),IF(X43="Negative","Keep stock lean; review price and cost","Keep: reorder on the usual date"))))</f>
        <v/>
      </c>
      <c r="Z43" s="28" t="str">
        <f>IF($A43="","",IF(W43="At risk",TEXT(R43,"0")&amp;" units short before the delivery",IF(W43="Excess",TEXT(U43,"0")&amp;" units above demand to delivery plus safety stock","Stock covers demand to the delivery"))&amp;IF(N43="","; no POAS","; POAS "&amp;TEXT(N43,"0.0#")&amp;" vs break-even "&amp;TEXT(Settings!$B$3,"0.0#"))&amp;IF(AND(W43="At risk",OR(L43="",L43=0)),"; no confirmed order",""))</f>
        <v/>
      </c>
      <c r="AA43" s="28" t="str">
        <f>IF($A43="","",IF(W43="At risk","Forecast, purchase order date and quantity, safety stock, margin",IF(W43="Excess","Season, product lifecycle, price floor, committed stock, returns","Season and returns before the next order")))</f>
        <v/>
      </c>
    </row>
    <row r="44" spans="1:27" x14ac:dyDescent="0.25">
      <c r="A44" s="17"/>
      <c r="B44" s="17"/>
      <c r="C44" s="17"/>
      <c r="D44" s="18"/>
      <c r="E44" s="18"/>
      <c r="F44" s="18"/>
      <c r="G44" s="18"/>
      <c r="H44" s="19"/>
      <c r="I44" s="20"/>
      <c r="J44" s="21"/>
      <c r="K44" s="22"/>
      <c r="L44" s="20"/>
      <c r="M44" s="20"/>
      <c r="N44" s="23"/>
      <c r="O44" s="24" t="str">
        <f>IF($A44="","",IF(G44&gt;0,F44/G44,""))</f>
        <v/>
      </c>
      <c r="P44" s="25" t="str">
        <f>IF($A44="","",IF(H44&gt;0,I44/H44,"No demand"))</f>
        <v/>
      </c>
      <c r="Q44" s="26" t="str">
        <f>IF($A44="","",H44*J44)</f>
        <v/>
      </c>
      <c r="R44" s="26" t="str">
        <f>IF($A44="","",MAX(0,Q44-I44))</f>
        <v/>
      </c>
      <c r="S44" s="27" t="str">
        <f>IF($A44="","",R44*D44)</f>
        <v/>
      </c>
      <c r="T44" s="27" t="str">
        <f>IF($A44="","",R44*(D44-E44))</f>
        <v/>
      </c>
      <c r="U44" s="26" t="str">
        <f>IF($A44="","",MAX(0,I44-(Q44+M44)))</f>
        <v/>
      </c>
      <c r="V44" s="27" t="str">
        <f>IF($A44="","",U44*E44)</f>
        <v/>
      </c>
      <c r="W44" s="28" t="str">
        <f>IF($A44="","",IF(R44&gt;0,"At risk",IF(U44&gt;0,"Excess","Balanced")))</f>
        <v/>
      </c>
      <c r="X44" s="28" t="str">
        <f>IF($A44="","",IF(N44="","Unavailable",IF(N44&gt;Settings!$B$3,"Positive",IF(N44=Settings!$B$3,"Neutral","Negative"))))</f>
        <v/>
      </c>
      <c r="Y44" s="28" t="str">
        <f>IF($A44="","",IF(W44="At risk",IF(X44="Unavailable","Replenish; lower ad priority until the delivery lands (no POAS: check margin)",IF(X44="Negative","Fix the economics before reordering","Replenish; lower ad priority until the delivery lands")),IF(W44="Excess",IF(X44="Unavailable","Hold the next order; promote while profitable (no POAS: check margin)",IF(X44="Negative","Deprioritise: review price, cost and clearance","Hold the next order; promote while profitable")),IF(X44="Negative","Keep stock lean; review price and cost","Keep: reorder on the usual date"))))</f>
        <v/>
      </c>
      <c r="Z44" s="28" t="str">
        <f>IF($A44="","",IF(W44="At risk",TEXT(R44,"0")&amp;" units short before the delivery",IF(W44="Excess",TEXT(U44,"0")&amp;" units above demand to delivery plus safety stock","Stock covers demand to the delivery"))&amp;IF(N44="","; no POAS","; POAS "&amp;TEXT(N44,"0.0#")&amp;" vs break-even "&amp;TEXT(Settings!$B$3,"0.0#"))&amp;IF(AND(W44="At risk",OR(L44="",L44=0)),"; no confirmed order",""))</f>
        <v/>
      </c>
      <c r="AA44" s="28" t="str">
        <f>IF($A44="","",IF(W44="At risk","Forecast, purchase order date and quantity, safety stock, margin",IF(W44="Excess","Season, product lifecycle, price floor, committed stock, returns","Season and returns before the next order")))</f>
        <v/>
      </c>
    </row>
    <row r="45" spans="1:27" x14ac:dyDescent="0.25">
      <c r="A45" s="17"/>
      <c r="B45" s="17"/>
      <c r="C45" s="17"/>
      <c r="D45" s="18"/>
      <c r="E45" s="18"/>
      <c r="F45" s="18"/>
      <c r="G45" s="18"/>
      <c r="H45" s="19"/>
      <c r="I45" s="20"/>
      <c r="J45" s="21"/>
      <c r="K45" s="22"/>
      <c r="L45" s="20"/>
      <c r="M45" s="20"/>
      <c r="N45" s="23"/>
      <c r="O45" s="24" t="str">
        <f>IF($A45="","",IF(G45&gt;0,F45/G45,""))</f>
        <v/>
      </c>
      <c r="P45" s="25" t="str">
        <f>IF($A45="","",IF(H45&gt;0,I45/H45,"No demand"))</f>
        <v/>
      </c>
      <c r="Q45" s="26" t="str">
        <f>IF($A45="","",H45*J45)</f>
        <v/>
      </c>
      <c r="R45" s="26" t="str">
        <f>IF($A45="","",MAX(0,Q45-I45))</f>
        <v/>
      </c>
      <c r="S45" s="27" t="str">
        <f>IF($A45="","",R45*D45)</f>
        <v/>
      </c>
      <c r="T45" s="27" t="str">
        <f>IF($A45="","",R45*(D45-E45))</f>
        <v/>
      </c>
      <c r="U45" s="26" t="str">
        <f>IF($A45="","",MAX(0,I45-(Q45+M45)))</f>
        <v/>
      </c>
      <c r="V45" s="27" t="str">
        <f>IF($A45="","",U45*E45)</f>
        <v/>
      </c>
      <c r="W45" s="28" t="str">
        <f>IF($A45="","",IF(R45&gt;0,"At risk",IF(U45&gt;0,"Excess","Balanced")))</f>
        <v/>
      </c>
      <c r="X45" s="28" t="str">
        <f>IF($A45="","",IF(N45="","Unavailable",IF(N45&gt;Settings!$B$3,"Positive",IF(N45=Settings!$B$3,"Neutral","Negative"))))</f>
        <v/>
      </c>
      <c r="Y45" s="28" t="str">
        <f>IF($A45="","",IF(W45="At risk",IF(X45="Unavailable","Replenish; lower ad priority until the delivery lands (no POAS: check margin)",IF(X45="Negative","Fix the economics before reordering","Replenish; lower ad priority until the delivery lands")),IF(W45="Excess",IF(X45="Unavailable","Hold the next order; promote while profitable (no POAS: check margin)",IF(X45="Negative","Deprioritise: review price, cost and clearance","Hold the next order; promote while profitable")),IF(X45="Negative","Keep stock lean; review price and cost","Keep: reorder on the usual date"))))</f>
        <v/>
      </c>
      <c r="Z45" s="28" t="str">
        <f>IF($A45="","",IF(W45="At risk",TEXT(R45,"0")&amp;" units short before the delivery",IF(W45="Excess",TEXT(U45,"0")&amp;" units above demand to delivery plus safety stock","Stock covers demand to the delivery"))&amp;IF(N45="","; no POAS","; POAS "&amp;TEXT(N45,"0.0#")&amp;" vs break-even "&amp;TEXT(Settings!$B$3,"0.0#"))&amp;IF(AND(W45="At risk",OR(L45="",L45=0)),"; no confirmed order",""))</f>
        <v/>
      </c>
      <c r="AA45" s="28" t="str">
        <f>IF($A45="","",IF(W45="At risk","Forecast, purchase order date and quantity, safety stock, margin",IF(W45="Excess","Season, product lifecycle, price floor, committed stock, returns","Season and returns before the next order")))</f>
        <v/>
      </c>
    </row>
    <row r="46" spans="1:27" x14ac:dyDescent="0.25">
      <c r="A46" s="17"/>
      <c r="B46" s="17"/>
      <c r="C46" s="17"/>
      <c r="D46" s="18"/>
      <c r="E46" s="18"/>
      <c r="F46" s="18"/>
      <c r="G46" s="18"/>
      <c r="H46" s="19"/>
      <c r="I46" s="20"/>
      <c r="J46" s="21"/>
      <c r="K46" s="22"/>
      <c r="L46" s="20"/>
      <c r="M46" s="20"/>
      <c r="N46" s="23"/>
      <c r="O46" s="24" t="str">
        <f>IF($A46="","",IF(G46&gt;0,F46/G46,""))</f>
        <v/>
      </c>
      <c r="P46" s="25" t="str">
        <f>IF($A46="","",IF(H46&gt;0,I46/H46,"No demand"))</f>
        <v/>
      </c>
      <c r="Q46" s="26" t="str">
        <f>IF($A46="","",H46*J46)</f>
        <v/>
      </c>
      <c r="R46" s="26" t="str">
        <f>IF($A46="","",MAX(0,Q46-I46))</f>
        <v/>
      </c>
      <c r="S46" s="27" t="str">
        <f>IF($A46="","",R46*D46)</f>
        <v/>
      </c>
      <c r="T46" s="27" t="str">
        <f>IF($A46="","",R46*(D46-E46))</f>
        <v/>
      </c>
      <c r="U46" s="26" t="str">
        <f>IF($A46="","",MAX(0,I46-(Q46+M46)))</f>
        <v/>
      </c>
      <c r="V46" s="27" t="str">
        <f>IF($A46="","",U46*E46)</f>
        <v/>
      </c>
      <c r="W46" s="28" t="str">
        <f>IF($A46="","",IF(R46&gt;0,"At risk",IF(U46&gt;0,"Excess","Balanced")))</f>
        <v/>
      </c>
      <c r="X46" s="28" t="str">
        <f>IF($A46="","",IF(N46="","Unavailable",IF(N46&gt;Settings!$B$3,"Positive",IF(N46=Settings!$B$3,"Neutral","Negative"))))</f>
        <v/>
      </c>
      <c r="Y46" s="28" t="str">
        <f>IF($A46="","",IF(W46="At risk",IF(X46="Unavailable","Replenish; lower ad priority until the delivery lands (no POAS: check margin)",IF(X46="Negative","Fix the economics before reordering","Replenish; lower ad priority until the delivery lands")),IF(W46="Excess",IF(X46="Unavailable","Hold the next order; promote while profitable (no POAS: check margin)",IF(X46="Negative","Deprioritise: review price, cost and clearance","Hold the next order; promote while profitable")),IF(X46="Negative","Keep stock lean; review price and cost","Keep: reorder on the usual date"))))</f>
        <v/>
      </c>
      <c r="Z46" s="28" t="str">
        <f>IF($A46="","",IF(W46="At risk",TEXT(R46,"0")&amp;" units short before the delivery",IF(W46="Excess",TEXT(U46,"0")&amp;" units above demand to delivery plus safety stock","Stock covers demand to the delivery"))&amp;IF(N46="","; no POAS","; POAS "&amp;TEXT(N46,"0.0#")&amp;" vs break-even "&amp;TEXT(Settings!$B$3,"0.0#"))&amp;IF(AND(W46="At risk",OR(L46="",L46=0)),"; no confirmed order",""))</f>
        <v/>
      </c>
      <c r="AA46" s="28" t="str">
        <f>IF($A46="","",IF(W46="At risk","Forecast, purchase order date and quantity, safety stock, margin",IF(W46="Excess","Season, product lifecycle, price floor, committed stock, returns","Season and returns before the next order")))</f>
        <v/>
      </c>
    </row>
    <row r="47" spans="1:27" x14ac:dyDescent="0.25">
      <c r="A47" s="17"/>
      <c r="B47" s="17"/>
      <c r="C47" s="17"/>
      <c r="D47" s="18"/>
      <c r="E47" s="18"/>
      <c r="F47" s="18"/>
      <c r="G47" s="18"/>
      <c r="H47" s="19"/>
      <c r="I47" s="20"/>
      <c r="J47" s="21"/>
      <c r="K47" s="22"/>
      <c r="L47" s="20"/>
      <c r="M47" s="20"/>
      <c r="N47" s="23"/>
      <c r="O47" s="24" t="str">
        <f>IF($A47="","",IF(G47&gt;0,F47/G47,""))</f>
        <v/>
      </c>
      <c r="P47" s="25" t="str">
        <f>IF($A47="","",IF(H47&gt;0,I47/H47,"No demand"))</f>
        <v/>
      </c>
      <c r="Q47" s="26" t="str">
        <f>IF($A47="","",H47*J47)</f>
        <v/>
      </c>
      <c r="R47" s="26" t="str">
        <f>IF($A47="","",MAX(0,Q47-I47))</f>
        <v/>
      </c>
      <c r="S47" s="27" t="str">
        <f>IF($A47="","",R47*D47)</f>
        <v/>
      </c>
      <c r="T47" s="27" t="str">
        <f>IF($A47="","",R47*(D47-E47))</f>
        <v/>
      </c>
      <c r="U47" s="26" t="str">
        <f>IF($A47="","",MAX(0,I47-(Q47+M47)))</f>
        <v/>
      </c>
      <c r="V47" s="27" t="str">
        <f>IF($A47="","",U47*E47)</f>
        <v/>
      </c>
      <c r="W47" s="28" t="str">
        <f>IF($A47="","",IF(R47&gt;0,"At risk",IF(U47&gt;0,"Excess","Balanced")))</f>
        <v/>
      </c>
      <c r="X47" s="28" t="str">
        <f>IF($A47="","",IF(N47="","Unavailable",IF(N47&gt;Settings!$B$3,"Positive",IF(N47=Settings!$B$3,"Neutral","Negative"))))</f>
        <v/>
      </c>
      <c r="Y47" s="28" t="str">
        <f>IF($A47="","",IF(W47="At risk",IF(X47="Unavailable","Replenish; lower ad priority until the delivery lands (no POAS: check margin)",IF(X47="Negative","Fix the economics before reordering","Replenish; lower ad priority until the delivery lands")),IF(W47="Excess",IF(X47="Unavailable","Hold the next order; promote while profitable (no POAS: check margin)",IF(X47="Negative","Deprioritise: review price, cost and clearance","Hold the next order; promote while profitable")),IF(X47="Negative","Keep stock lean; review price and cost","Keep: reorder on the usual date"))))</f>
        <v/>
      </c>
      <c r="Z47" s="28" t="str">
        <f>IF($A47="","",IF(W47="At risk",TEXT(R47,"0")&amp;" units short before the delivery",IF(W47="Excess",TEXT(U47,"0")&amp;" units above demand to delivery plus safety stock","Stock covers demand to the delivery"))&amp;IF(N47="","; no POAS","; POAS "&amp;TEXT(N47,"0.0#")&amp;" vs break-even "&amp;TEXT(Settings!$B$3,"0.0#"))&amp;IF(AND(W47="At risk",OR(L47="",L47=0)),"; no confirmed order",""))</f>
        <v/>
      </c>
      <c r="AA47" s="28" t="str">
        <f>IF($A47="","",IF(W47="At risk","Forecast, purchase order date and quantity, safety stock, margin",IF(W47="Excess","Season, product lifecycle, price floor, committed stock, returns","Season and returns before the next order")))</f>
        <v/>
      </c>
    </row>
    <row r="48" spans="1:27" x14ac:dyDescent="0.25">
      <c r="A48" s="17"/>
      <c r="B48" s="17"/>
      <c r="C48" s="17"/>
      <c r="D48" s="18"/>
      <c r="E48" s="18"/>
      <c r="F48" s="18"/>
      <c r="G48" s="18"/>
      <c r="H48" s="19"/>
      <c r="I48" s="20"/>
      <c r="J48" s="21"/>
      <c r="K48" s="22"/>
      <c r="L48" s="20"/>
      <c r="M48" s="20"/>
      <c r="N48" s="23"/>
      <c r="O48" s="24" t="str">
        <f>IF($A48="","",IF(G48&gt;0,F48/G48,""))</f>
        <v/>
      </c>
      <c r="P48" s="25" t="str">
        <f>IF($A48="","",IF(H48&gt;0,I48/H48,"No demand"))</f>
        <v/>
      </c>
      <c r="Q48" s="26" t="str">
        <f>IF($A48="","",H48*J48)</f>
        <v/>
      </c>
      <c r="R48" s="26" t="str">
        <f>IF($A48="","",MAX(0,Q48-I48))</f>
        <v/>
      </c>
      <c r="S48" s="27" t="str">
        <f>IF($A48="","",R48*D48)</f>
        <v/>
      </c>
      <c r="T48" s="27" t="str">
        <f>IF($A48="","",R48*(D48-E48))</f>
        <v/>
      </c>
      <c r="U48" s="26" t="str">
        <f>IF($A48="","",MAX(0,I48-(Q48+M48)))</f>
        <v/>
      </c>
      <c r="V48" s="27" t="str">
        <f>IF($A48="","",U48*E48)</f>
        <v/>
      </c>
      <c r="W48" s="28" t="str">
        <f>IF($A48="","",IF(R48&gt;0,"At risk",IF(U48&gt;0,"Excess","Balanced")))</f>
        <v/>
      </c>
      <c r="X48" s="28" t="str">
        <f>IF($A48="","",IF(N48="","Unavailable",IF(N48&gt;Settings!$B$3,"Positive",IF(N48=Settings!$B$3,"Neutral","Negative"))))</f>
        <v/>
      </c>
      <c r="Y48" s="28" t="str">
        <f>IF($A48="","",IF(W48="At risk",IF(X48="Unavailable","Replenish; lower ad priority until the delivery lands (no POAS: check margin)",IF(X48="Negative","Fix the economics before reordering","Replenish; lower ad priority until the delivery lands")),IF(W48="Excess",IF(X48="Unavailable","Hold the next order; promote while profitable (no POAS: check margin)",IF(X48="Negative","Deprioritise: review price, cost and clearance","Hold the next order; promote while profitable")),IF(X48="Negative","Keep stock lean; review price and cost","Keep: reorder on the usual date"))))</f>
        <v/>
      </c>
      <c r="Z48" s="28" t="str">
        <f>IF($A48="","",IF(W48="At risk",TEXT(R48,"0")&amp;" units short before the delivery",IF(W48="Excess",TEXT(U48,"0")&amp;" units above demand to delivery plus safety stock","Stock covers demand to the delivery"))&amp;IF(N48="","; no POAS","; POAS "&amp;TEXT(N48,"0.0#")&amp;" vs break-even "&amp;TEXT(Settings!$B$3,"0.0#"))&amp;IF(AND(W48="At risk",OR(L48="",L48=0)),"; no confirmed order",""))</f>
        <v/>
      </c>
      <c r="AA48" s="28" t="str">
        <f>IF($A48="","",IF(W48="At risk","Forecast, purchase order date and quantity, safety stock, margin",IF(W48="Excess","Season, product lifecycle, price floor, committed stock, returns","Season and returns before the next order")))</f>
        <v/>
      </c>
    </row>
    <row r="49" spans="1:27" x14ac:dyDescent="0.25">
      <c r="A49" s="17"/>
      <c r="B49" s="17"/>
      <c r="C49" s="17"/>
      <c r="D49" s="18"/>
      <c r="E49" s="18"/>
      <c r="F49" s="18"/>
      <c r="G49" s="18"/>
      <c r="H49" s="19"/>
      <c r="I49" s="20"/>
      <c r="J49" s="21"/>
      <c r="K49" s="22"/>
      <c r="L49" s="20"/>
      <c r="M49" s="20"/>
      <c r="N49" s="23"/>
      <c r="O49" s="24" t="str">
        <f>IF($A49="","",IF(G49&gt;0,F49/G49,""))</f>
        <v/>
      </c>
      <c r="P49" s="25" t="str">
        <f>IF($A49="","",IF(H49&gt;0,I49/H49,"No demand"))</f>
        <v/>
      </c>
      <c r="Q49" s="26" t="str">
        <f>IF($A49="","",H49*J49)</f>
        <v/>
      </c>
      <c r="R49" s="26" t="str">
        <f>IF($A49="","",MAX(0,Q49-I49))</f>
        <v/>
      </c>
      <c r="S49" s="27" t="str">
        <f>IF($A49="","",R49*D49)</f>
        <v/>
      </c>
      <c r="T49" s="27" t="str">
        <f>IF($A49="","",R49*(D49-E49))</f>
        <v/>
      </c>
      <c r="U49" s="26" t="str">
        <f>IF($A49="","",MAX(0,I49-(Q49+M49)))</f>
        <v/>
      </c>
      <c r="V49" s="27" t="str">
        <f>IF($A49="","",U49*E49)</f>
        <v/>
      </c>
      <c r="W49" s="28" t="str">
        <f>IF($A49="","",IF(R49&gt;0,"At risk",IF(U49&gt;0,"Excess","Balanced")))</f>
        <v/>
      </c>
      <c r="X49" s="28" t="str">
        <f>IF($A49="","",IF(N49="","Unavailable",IF(N49&gt;Settings!$B$3,"Positive",IF(N49=Settings!$B$3,"Neutral","Negative"))))</f>
        <v/>
      </c>
      <c r="Y49" s="28" t="str">
        <f>IF($A49="","",IF(W49="At risk",IF(X49="Unavailable","Replenish; lower ad priority until the delivery lands (no POAS: check margin)",IF(X49="Negative","Fix the economics before reordering","Replenish; lower ad priority until the delivery lands")),IF(W49="Excess",IF(X49="Unavailable","Hold the next order; promote while profitable (no POAS: check margin)",IF(X49="Negative","Deprioritise: review price, cost and clearance","Hold the next order; promote while profitable")),IF(X49="Negative","Keep stock lean; review price and cost","Keep: reorder on the usual date"))))</f>
        <v/>
      </c>
      <c r="Z49" s="28" t="str">
        <f>IF($A49="","",IF(W49="At risk",TEXT(R49,"0")&amp;" units short before the delivery",IF(W49="Excess",TEXT(U49,"0")&amp;" units above demand to delivery plus safety stock","Stock covers demand to the delivery"))&amp;IF(N49="","; no POAS","; POAS "&amp;TEXT(N49,"0.0#")&amp;" vs break-even "&amp;TEXT(Settings!$B$3,"0.0#"))&amp;IF(AND(W49="At risk",OR(L49="",L49=0)),"; no confirmed order",""))</f>
        <v/>
      </c>
      <c r="AA49" s="28" t="str">
        <f>IF($A49="","",IF(W49="At risk","Forecast, purchase order date and quantity, safety stock, margin",IF(W49="Excess","Season, product lifecycle, price floor, committed stock, returns","Season and returns before the next order")))</f>
        <v/>
      </c>
    </row>
    <row r="50" spans="1:27" x14ac:dyDescent="0.25">
      <c r="A50" s="17"/>
      <c r="B50" s="17"/>
      <c r="C50" s="17"/>
      <c r="D50" s="18"/>
      <c r="E50" s="18"/>
      <c r="F50" s="18"/>
      <c r="G50" s="18"/>
      <c r="H50" s="19"/>
      <c r="I50" s="20"/>
      <c r="J50" s="21"/>
      <c r="K50" s="22"/>
      <c r="L50" s="20"/>
      <c r="M50" s="20"/>
      <c r="N50" s="23"/>
      <c r="O50" s="24" t="str">
        <f>IF($A50="","",IF(G50&gt;0,F50/G50,""))</f>
        <v/>
      </c>
      <c r="P50" s="25" t="str">
        <f>IF($A50="","",IF(H50&gt;0,I50/H50,"No demand"))</f>
        <v/>
      </c>
      <c r="Q50" s="26" t="str">
        <f>IF($A50="","",H50*J50)</f>
        <v/>
      </c>
      <c r="R50" s="26" t="str">
        <f>IF($A50="","",MAX(0,Q50-I50))</f>
        <v/>
      </c>
      <c r="S50" s="27" t="str">
        <f>IF($A50="","",R50*D50)</f>
        <v/>
      </c>
      <c r="T50" s="27" t="str">
        <f>IF($A50="","",R50*(D50-E50))</f>
        <v/>
      </c>
      <c r="U50" s="26" t="str">
        <f>IF($A50="","",MAX(0,I50-(Q50+M50)))</f>
        <v/>
      </c>
      <c r="V50" s="27" t="str">
        <f>IF($A50="","",U50*E50)</f>
        <v/>
      </c>
      <c r="W50" s="28" t="str">
        <f>IF($A50="","",IF(R50&gt;0,"At risk",IF(U50&gt;0,"Excess","Balanced")))</f>
        <v/>
      </c>
      <c r="X50" s="28" t="str">
        <f>IF($A50="","",IF(N50="","Unavailable",IF(N50&gt;Settings!$B$3,"Positive",IF(N50=Settings!$B$3,"Neutral","Negative"))))</f>
        <v/>
      </c>
      <c r="Y50" s="28" t="str">
        <f>IF($A50="","",IF(W50="At risk",IF(X50="Unavailable","Replenish; lower ad priority until the delivery lands (no POAS: check margin)",IF(X50="Negative","Fix the economics before reordering","Replenish; lower ad priority until the delivery lands")),IF(W50="Excess",IF(X50="Unavailable","Hold the next order; promote while profitable (no POAS: check margin)",IF(X50="Negative","Deprioritise: review price, cost and clearance","Hold the next order; promote while profitable")),IF(X50="Negative","Keep stock lean; review price and cost","Keep: reorder on the usual date"))))</f>
        <v/>
      </c>
      <c r="Z50" s="28" t="str">
        <f>IF($A50="","",IF(W50="At risk",TEXT(R50,"0")&amp;" units short before the delivery",IF(W50="Excess",TEXT(U50,"0")&amp;" units above demand to delivery plus safety stock","Stock covers demand to the delivery"))&amp;IF(N50="","; no POAS","; POAS "&amp;TEXT(N50,"0.0#")&amp;" vs break-even "&amp;TEXT(Settings!$B$3,"0.0#"))&amp;IF(AND(W50="At risk",OR(L50="",L50=0)),"; no confirmed order",""))</f>
        <v/>
      </c>
      <c r="AA50" s="28" t="str">
        <f>IF($A50="","",IF(W50="At risk","Forecast, purchase order date and quantity, safety stock, margin",IF(W50="Excess","Season, product lifecycle, price floor, committed stock, returns","Season and returns before the next order")))</f>
        <v/>
      </c>
    </row>
    <row r="51" spans="1:27" x14ac:dyDescent="0.25">
      <c r="A51" s="17"/>
      <c r="B51" s="17"/>
      <c r="C51" s="17"/>
      <c r="D51" s="18"/>
      <c r="E51" s="18"/>
      <c r="F51" s="18"/>
      <c r="G51" s="18"/>
      <c r="H51" s="19"/>
      <c r="I51" s="20"/>
      <c r="J51" s="21"/>
      <c r="K51" s="22"/>
      <c r="L51" s="20"/>
      <c r="M51" s="20"/>
      <c r="N51" s="23"/>
      <c r="O51" s="24" t="str">
        <f>IF($A51="","",IF(G51&gt;0,F51/G51,""))</f>
        <v/>
      </c>
      <c r="P51" s="25" t="str">
        <f>IF($A51="","",IF(H51&gt;0,I51/H51,"No demand"))</f>
        <v/>
      </c>
      <c r="Q51" s="26" t="str">
        <f>IF($A51="","",H51*J51)</f>
        <v/>
      </c>
      <c r="R51" s="26" t="str">
        <f>IF($A51="","",MAX(0,Q51-I51))</f>
        <v/>
      </c>
      <c r="S51" s="27" t="str">
        <f>IF($A51="","",R51*D51)</f>
        <v/>
      </c>
      <c r="T51" s="27" t="str">
        <f>IF($A51="","",R51*(D51-E51))</f>
        <v/>
      </c>
      <c r="U51" s="26" t="str">
        <f>IF($A51="","",MAX(0,I51-(Q51+M51)))</f>
        <v/>
      </c>
      <c r="V51" s="27" t="str">
        <f>IF($A51="","",U51*E51)</f>
        <v/>
      </c>
      <c r="W51" s="28" t="str">
        <f>IF($A51="","",IF(R51&gt;0,"At risk",IF(U51&gt;0,"Excess","Balanced")))</f>
        <v/>
      </c>
      <c r="X51" s="28" t="str">
        <f>IF($A51="","",IF(N51="","Unavailable",IF(N51&gt;Settings!$B$3,"Positive",IF(N51=Settings!$B$3,"Neutral","Negative"))))</f>
        <v/>
      </c>
      <c r="Y51" s="28" t="str">
        <f>IF($A51="","",IF(W51="At risk",IF(X51="Unavailable","Replenish; lower ad priority until the delivery lands (no POAS: check margin)",IF(X51="Negative","Fix the economics before reordering","Replenish; lower ad priority until the delivery lands")),IF(W51="Excess",IF(X51="Unavailable","Hold the next order; promote while profitable (no POAS: check margin)",IF(X51="Negative","Deprioritise: review price, cost and clearance","Hold the next order; promote while profitable")),IF(X51="Negative","Keep stock lean; review price and cost","Keep: reorder on the usual date"))))</f>
        <v/>
      </c>
      <c r="Z51" s="28" t="str">
        <f>IF($A51="","",IF(W51="At risk",TEXT(R51,"0")&amp;" units short before the delivery",IF(W51="Excess",TEXT(U51,"0")&amp;" units above demand to delivery plus safety stock","Stock covers demand to the delivery"))&amp;IF(N51="","; no POAS","; POAS "&amp;TEXT(N51,"0.0#")&amp;" vs break-even "&amp;TEXT(Settings!$B$3,"0.0#"))&amp;IF(AND(W51="At risk",OR(L51="",L51=0)),"; no confirmed order",""))</f>
        <v/>
      </c>
      <c r="AA51" s="28" t="str">
        <f>IF($A51="","",IF(W51="At risk","Forecast, purchase order date and quantity, safety stock, margin",IF(W51="Excess","Season, product lifecycle, price floor, committed stock, returns","Season and returns before the next order")))</f>
        <v/>
      </c>
    </row>
    <row r="52" spans="1:27" x14ac:dyDescent="0.25">
      <c r="A52" s="17"/>
      <c r="B52" s="17"/>
      <c r="C52" s="17"/>
      <c r="D52" s="18"/>
      <c r="E52" s="18"/>
      <c r="F52" s="18"/>
      <c r="G52" s="18"/>
      <c r="H52" s="19"/>
      <c r="I52" s="20"/>
      <c r="J52" s="21"/>
      <c r="K52" s="22"/>
      <c r="L52" s="20"/>
      <c r="M52" s="20"/>
      <c r="N52" s="23"/>
      <c r="O52" s="24" t="str">
        <f>IF($A52="","",IF(G52&gt;0,F52/G52,""))</f>
        <v/>
      </c>
      <c r="P52" s="25" t="str">
        <f>IF($A52="","",IF(H52&gt;0,I52/H52,"No demand"))</f>
        <v/>
      </c>
      <c r="Q52" s="26" t="str">
        <f>IF($A52="","",H52*J52)</f>
        <v/>
      </c>
      <c r="R52" s="26" t="str">
        <f>IF($A52="","",MAX(0,Q52-I52))</f>
        <v/>
      </c>
      <c r="S52" s="27" t="str">
        <f>IF($A52="","",R52*D52)</f>
        <v/>
      </c>
      <c r="T52" s="27" t="str">
        <f>IF($A52="","",R52*(D52-E52))</f>
        <v/>
      </c>
      <c r="U52" s="26" t="str">
        <f>IF($A52="","",MAX(0,I52-(Q52+M52)))</f>
        <v/>
      </c>
      <c r="V52" s="27" t="str">
        <f>IF($A52="","",U52*E52)</f>
        <v/>
      </c>
      <c r="W52" s="28" t="str">
        <f>IF($A52="","",IF(R52&gt;0,"At risk",IF(U52&gt;0,"Excess","Balanced")))</f>
        <v/>
      </c>
      <c r="X52" s="28" t="str">
        <f>IF($A52="","",IF(N52="","Unavailable",IF(N52&gt;Settings!$B$3,"Positive",IF(N52=Settings!$B$3,"Neutral","Negative"))))</f>
        <v/>
      </c>
      <c r="Y52" s="28" t="str">
        <f>IF($A52="","",IF(W52="At risk",IF(X52="Unavailable","Replenish; lower ad priority until the delivery lands (no POAS: check margin)",IF(X52="Negative","Fix the economics before reordering","Replenish; lower ad priority until the delivery lands")),IF(W52="Excess",IF(X52="Unavailable","Hold the next order; promote while profitable (no POAS: check margin)",IF(X52="Negative","Deprioritise: review price, cost and clearance","Hold the next order; promote while profitable")),IF(X52="Negative","Keep stock lean; review price and cost","Keep: reorder on the usual date"))))</f>
        <v/>
      </c>
      <c r="Z52" s="28" t="str">
        <f>IF($A52="","",IF(W52="At risk",TEXT(R52,"0")&amp;" units short before the delivery",IF(W52="Excess",TEXT(U52,"0")&amp;" units above demand to delivery plus safety stock","Stock covers demand to the delivery"))&amp;IF(N52="","; no POAS","; POAS "&amp;TEXT(N52,"0.0#")&amp;" vs break-even "&amp;TEXT(Settings!$B$3,"0.0#"))&amp;IF(AND(W52="At risk",OR(L52="",L52=0)),"; no confirmed order",""))</f>
        <v/>
      </c>
      <c r="AA52" s="28" t="str">
        <f>IF($A52="","",IF(W52="At risk","Forecast, purchase order date and quantity, safety stock, margin",IF(W52="Excess","Season, product lifecycle, price floor, committed stock, returns","Season and returns before the next order")))</f>
        <v/>
      </c>
    </row>
    <row r="53" spans="1:27" x14ac:dyDescent="0.25">
      <c r="A53" s="17"/>
      <c r="B53" s="17"/>
      <c r="C53" s="17"/>
      <c r="D53" s="18"/>
      <c r="E53" s="18"/>
      <c r="F53" s="18"/>
      <c r="G53" s="18"/>
      <c r="H53" s="19"/>
      <c r="I53" s="20"/>
      <c r="J53" s="21"/>
      <c r="K53" s="22"/>
      <c r="L53" s="20"/>
      <c r="M53" s="20"/>
      <c r="N53" s="23"/>
      <c r="O53" s="24" t="str">
        <f>IF($A53="","",IF(G53&gt;0,F53/G53,""))</f>
        <v/>
      </c>
      <c r="P53" s="25" t="str">
        <f>IF($A53="","",IF(H53&gt;0,I53/H53,"No demand"))</f>
        <v/>
      </c>
      <c r="Q53" s="26" t="str">
        <f>IF($A53="","",H53*J53)</f>
        <v/>
      </c>
      <c r="R53" s="26" t="str">
        <f>IF($A53="","",MAX(0,Q53-I53))</f>
        <v/>
      </c>
      <c r="S53" s="27" t="str">
        <f>IF($A53="","",R53*D53)</f>
        <v/>
      </c>
      <c r="T53" s="27" t="str">
        <f>IF($A53="","",R53*(D53-E53))</f>
        <v/>
      </c>
      <c r="U53" s="26" t="str">
        <f>IF($A53="","",MAX(0,I53-(Q53+M53)))</f>
        <v/>
      </c>
      <c r="V53" s="27" t="str">
        <f>IF($A53="","",U53*E53)</f>
        <v/>
      </c>
      <c r="W53" s="28" t="str">
        <f>IF($A53="","",IF(R53&gt;0,"At risk",IF(U53&gt;0,"Excess","Balanced")))</f>
        <v/>
      </c>
      <c r="X53" s="28" t="str">
        <f>IF($A53="","",IF(N53="","Unavailable",IF(N53&gt;Settings!$B$3,"Positive",IF(N53=Settings!$B$3,"Neutral","Negative"))))</f>
        <v/>
      </c>
      <c r="Y53" s="28" t="str">
        <f>IF($A53="","",IF(W53="At risk",IF(X53="Unavailable","Replenish; lower ad priority until the delivery lands (no POAS: check margin)",IF(X53="Negative","Fix the economics before reordering","Replenish; lower ad priority until the delivery lands")),IF(W53="Excess",IF(X53="Unavailable","Hold the next order; promote while profitable (no POAS: check margin)",IF(X53="Negative","Deprioritise: review price, cost and clearance","Hold the next order; promote while profitable")),IF(X53="Negative","Keep stock lean; review price and cost","Keep: reorder on the usual date"))))</f>
        <v/>
      </c>
      <c r="Z53" s="28" t="str">
        <f>IF($A53="","",IF(W53="At risk",TEXT(R53,"0")&amp;" units short before the delivery",IF(W53="Excess",TEXT(U53,"0")&amp;" units above demand to delivery plus safety stock","Stock covers demand to the delivery"))&amp;IF(N53="","; no POAS","; POAS "&amp;TEXT(N53,"0.0#")&amp;" vs break-even "&amp;TEXT(Settings!$B$3,"0.0#"))&amp;IF(AND(W53="At risk",OR(L53="",L53=0)),"; no confirmed order",""))</f>
        <v/>
      </c>
      <c r="AA53" s="28" t="str">
        <f>IF($A53="","",IF(W53="At risk","Forecast, purchase order date and quantity, safety stock, margin",IF(W53="Excess","Season, product lifecycle, price floor, committed stock, returns","Season and returns before the next order")))</f>
        <v/>
      </c>
    </row>
    <row r="54" spans="1:27" x14ac:dyDescent="0.25">
      <c r="A54" s="17"/>
      <c r="B54" s="17"/>
      <c r="C54" s="17"/>
      <c r="D54" s="18"/>
      <c r="E54" s="18"/>
      <c r="F54" s="18"/>
      <c r="G54" s="18"/>
      <c r="H54" s="19"/>
      <c r="I54" s="20"/>
      <c r="J54" s="21"/>
      <c r="K54" s="22"/>
      <c r="L54" s="20"/>
      <c r="M54" s="20"/>
      <c r="N54" s="23"/>
      <c r="O54" s="24" t="str">
        <f>IF($A54="","",IF(G54&gt;0,F54/G54,""))</f>
        <v/>
      </c>
      <c r="P54" s="25" t="str">
        <f>IF($A54="","",IF(H54&gt;0,I54/H54,"No demand"))</f>
        <v/>
      </c>
      <c r="Q54" s="26" t="str">
        <f>IF($A54="","",H54*J54)</f>
        <v/>
      </c>
      <c r="R54" s="26" t="str">
        <f>IF($A54="","",MAX(0,Q54-I54))</f>
        <v/>
      </c>
      <c r="S54" s="27" t="str">
        <f>IF($A54="","",R54*D54)</f>
        <v/>
      </c>
      <c r="T54" s="27" t="str">
        <f>IF($A54="","",R54*(D54-E54))</f>
        <v/>
      </c>
      <c r="U54" s="26" t="str">
        <f>IF($A54="","",MAX(0,I54-(Q54+M54)))</f>
        <v/>
      </c>
      <c r="V54" s="27" t="str">
        <f>IF($A54="","",U54*E54)</f>
        <v/>
      </c>
      <c r="W54" s="28" t="str">
        <f>IF($A54="","",IF(R54&gt;0,"At risk",IF(U54&gt;0,"Excess","Balanced")))</f>
        <v/>
      </c>
      <c r="X54" s="28" t="str">
        <f>IF($A54="","",IF(N54="","Unavailable",IF(N54&gt;Settings!$B$3,"Positive",IF(N54=Settings!$B$3,"Neutral","Negative"))))</f>
        <v/>
      </c>
      <c r="Y54" s="28" t="str">
        <f>IF($A54="","",IF(W54="At risk",IF(X54="Unavailable","Replenish; lower ad priority until the delivery lands (no POAS: check margin)",IF(X54="Negative","Fix the economics before reordering","Replenish; lower ad priority until the delivery lands")),IF(W54="Excess",IF(X54="Unavailable","Hold the next order; promote while profitable (no POAS: check margin)",IF(X54="Negative","Deprioritise: review price, cost and clearance","Hold the next order; promote while profitable")),IF(X54="Negative","Keep stock lean; review price and cost","Keep: reorder on the usual date"))))</f>
        <v/>
      </c>
      <c r="Z54" s="28" t="str">
        <f>IF($A54="","",IF(W54="At risk",TEXT(R54,"0")&amp;" units short before the delivery",IF(W54="Excess",TEXT(U54,"0")&amp;" units above demand to delivery plus safety stock","Stock covers demand to the delivery"))&amp;IF(N54="","; no POAS","; POAS "&amp;TEXT(N54,"0.0#")&amp;" vs break-even "&amp;TEXT(Settings!$B$3,"0.0#"))&amp;IF(AND(W54="At risk",OR(L54="",L54=0)),"; no confirmed order",""))</f>
        <v/>
      </c>
      <c r="AA54" s="28" t="str">
        <f>IF($A54="","",IF(W54="At risk","Forecast, purchase order date and quantity, safety stock, margin",IF(W54="Excess","Season, product lifecycle, price floor, committed stock, returns","Season and returns before the next order")))</f>
        <v/>
      </c>
    </row>
    <row r="55" spans="1:27" x14ac:dyDescent="0.25">
      <c r="A55" s="17"/>
      <c r="B55" s="17"/>
      <c r="C55" s="17"/>
      <c r="D55" s="18"/>
      <c r="E55" s="18"/>
      <c r="F55" s="18"/>
      <c r="G55" s="18"/>
      <c r="H55" s="19"/>
      <c r="I55" s="20"/>
      <c r="J55" s="21"/>
      <c r="K55" s="22"/>
      <c r="L55" s="20"/>
      <c r="M55" s="20"/>
      <c r="N55" s="23"/>
      <c r="O55" s="24" t="str">
        <f>IF($A55="","",IF(G55&gt;0,F55/G55,""))</f>
        <v/>
      </c>
      <c r="P55" s="25" t="str">
        <f>IF($A55="","",IF(H55&gt;0,I55/H55,"No demand"))</f>
        <v/>
      </c>
      <c r="Q55" s="26" t="str">
        <f>IF($A55="","",H55*J55)</f>
        <v/>
      </c>
      <c r="R55" s="26" t="str">
        <f>IF($A55="","",MAX(0,Q55-I55))</f>
        <v/>
      </c>
      <c r="S55" s="27" t="str">
        <f>IF($A55="","",R55*D55)</f>
        <v/>
      </c>
      <c r="T55" s="27" t="str">
        <f>IF($A55="","",R55*(D55-E55))</f>
        <v/>
      </c>
      <c r="U55" s="26" t="str">
        <f>IF($A55="","",MAX(0,I55-(Q55+M55)))</f>
        <v/>
      </c>
      <c r="V55" s="27" t="str">
        <f>IF($A55="","",U55*E55)</f>
        <v/>
      </c>
      <c r="W55" s="28" t="str">
        <f>IF($A55="","",IF(R55&gt;0,"At risk",IF(U55&gt;0,"Excess","Balanced")))</f>
        <v/>
      </c>
      <c r="X55" s="28" t="str">
        <f>IF($A55="","",IF(N55="","Unavailable",IF(N55&gt;Settings!$B$3,"Positive",IF(N55=Settings!$B$3,"Neutral","Negative"))))</f>
        <v/>
      </c>
      <c r="Y55" s="28" t="str">
        <f>IF($A55="","",IF(W55="At risk",IF(X55="Unavailable","Replenish; lower ad priority until the delivery lands (no POAS: check margin)",IF(X55="Negative","Fix the economics before reordering","Replenish; lower ad priority until the delivery lands")),IF(W55="Excess",IF(X55="Unavailable","Hold the next order; promote while profitable (no POAS: check margin)",IF(X55="Negative","Deprioritise: review price, cost and clearance","Hold the next order; promote while profitable")),IF(X55="Negative","Keep stock lean; review price and cost","Keep: reorder on the usual date"))))</f>
        <v/>
      </c>
      <c r="Z55" s="28" t="str">
        <f>IF($A55="","",IF(W55="At risk",TEXT(R55,"0")&amp;" units short before the delivery",IF(W55="Excess",TEXT(U55,"0")&amp;" units above demand to delivery plus safety stock","Stock covers demand to the delivery"))&amp;IF(N55="","; no POAS","; POAS "&amp;TEXT(N55,"0.0#")&amp;" vs break-even "&amp;TEXT(Settings!$B$3,"0.0#"))&amp;IF(AND(W55="At risk",OR(L55="",L55=0)),"; no confirmed order",""))</f>
        <v/>
      </c>
      <c r="AA55" s="28" t="str">
        <f>IF($A55="","",IF(W55="At risk","Forecast, purchase order date and quantity, safety stock, margin",IF(W55="Excess","Season, product lifecycle, price floor, committed stock, returns","Season and returns before the next order")))</f>
        <v/>
      </c>
    </row>
    <row r="56" spans="1:27" x14ac:dyDescent="0.25">
      <c r="A56" s="17"/>
      <c r="B56" s="17"/>
      <c r="C56" s="17"/>
      <c r="D56" s="18"/>
      <c r="E56" s="18"/>
      <c r="F56" s="18"/>
      <c r="G56" s="18"/>
      <c r="H56" s="19"/>
      <c r="I56" s="20"/>
      <c r="J56" s="21"/>
      <c r="K56" s="22"/>
      <c r="L56" s="20"/>
      <c r="M56" s="20"/>
      <c r="N56" s="23"/>
      <c r="O56" s="24" t="str">
        <f>IF($A56="","",IF(G56&gt;0,F56/G56,""))</f>
        <v/>
      </c>
      <c r="P56" s="25" t="str">
        <f>IF($A56="","",IF(H56&gt;0,I56/H56,"No demand"))</f>
        <v/>
      </c>
      <c r="Q56" s="26" t="str">
        <f>IF($A56="","",H56*J56)</f>
        <v/>
      </c>
      <c r="R56" s="26" t="str">
        <f>IF($A56="","",MAX(0,Q56-I56))</f>
        <v/>
      </c>
      <c r="S56" s="27" t="str">
        <f>IF($A56="","",R56*D56)</f>
        <v/>
      </c>
      <c r="T56" s="27" t="str">
        <f>IF($A56="","",R56*(D56-E56))</f>
        <v/>
      </c>
      <c r="U56" s="26" t="str">
        <f>IF($A56="","",MAX(0,I56-(Q56+M56)))</f>
        <v/>
      </c>
      <c r="V56" s="27" t="str">
        <f>IF($A56="","",U56*E56)</f>
        <v/>
      </c>
      <c r="W56" s="28" t="str">
        <f>IF($A56="","",IF(R56&gt;0,"At risk",IF(U56&gt;0,"Excess","Balanced")))</f>
        <v/>
      </c>
      <c r="X56" s="28" t="str">
        <f>IF($A56="","",IF(N56="","Unavailable",IF(N56&gt;Settings!$B$3,"Positive",IF(N56=Settings!$B$3,"Neutral","Negative"))))</f>
        <v/>
      </c>
      <c r="Y56" s="28" t="str">
        <f>IF($A56="","",IF(W56="At risk",IF(X56="Unavailable","Replenish; lower ad priority until the delivery lands (no POAS: check margin)",IF(X56="Negative","Fix the economics before reordering","Replenish; lower ad priority until the delivery lands")),IF(W56="Excess",IF(X56="Unavailable","Hold the next order; promote while profitable (no POAS: check margin)",IF(X56="Negative","Deprioritise: review price, cost and clearance","Hold the next order; promote while profitable")),IF(X56="Negative","Keep stock lean; review price and cost","Keep: reorder on the usual date"))))</f>
        <v/>
      </c>
      <c r="Z56" s="28" t="str">
        <f>IF($A56="","",IF(W56="At risk",TEXT(R56,"0")&amp;" units short before the delivery",IF(W56="Excess",TEXT(U56,"0")&amp;" units above demand to delivery plus safety stock","Stock covers demand to the delivery"))&amp;IF(N56="","; no POAS","; POAS "&amp;TEXT(N56,"0.0#")&amp;" vs break-even "&amp;TEXT(Settings!$B$3,"0.0#"))&amp;IF(AND(W56="At risk",OR(L56="",L56=0)),"; no confirmed order",""))</f>
        <v/>
      </c>
      <c r="AA56" s="28" t="str">
        <f>IF($A56="","",IF(W56="At risk","Forecast, purchase order date and quantity, safety stock, margin",IF(W56="Excess","Season, product lifecycle, price floor, committed stock, returns","Season and returns before the next order")))</f>
        <v/>
      </c>
    </row>
    <row r="57" spans="1:27" x14ac:dyDescent="0.25">
      <c r="A57" s="17"/>
      <c r="B57" s="17"/>
      <c r="C57" s="17"/>
      <c r="D57" s="18"/>
      <c r="E57" s="18"/>
      <c r="F57" s="18"/>
      <c r="G57" s="18"/>
      <c r="H57" s="19"/>
      <c r="I57" s="20"/>
      <c r="J57" s="21"/>
      <c r="K57" s="22"/>
      <c r="L57" s="20"/>
      <c r="M57" s="20"/>
      <c r="N57" s="23"/>
      <c r="O57" s="24" t="str">
        <f>IF($A57="","",IF(G57&gt;0,F57/G57,""))</f>
        <v/>
      </c>
      <c r="P57" s="25" t="str">
        <f>IF($A57="","",IF(H57&gt;0,I57/H57,"No demand"))</f>
        <v/>
      </c>
      <c r="Q57" s="26" t="str">
        <f>IF($A57="","",H57*J57)</f>
        <v/>
      </c>
      <c r="R57" s="26" t="str">
        <f>IF($A57="","",MAX(0,Q57-I57))</f>
        <v/>
      </c>
      <c r="S57" s="27" t="str">
        <f>IF($A57="","",R57*D57)</f>
        <v/>
      </c>
      <c r="T57" s="27" t="str">
        <f>IF($A57="","",R57*(D57-E57))</f>
        <v/>
      </c>
      <c r="U57" s="26" t="str">
        <f>IF($A57="","",MAX(0,I57-(Q57+M57)))</f>
        <v/>
      </c>
      <c r="V57" s="27" t="str">
        <f>IF($A57="","",U57*E57)</f>
        <v/>
      </c>
      <c r="W57" s="28" t="str">
        <f>IF($A57="","",IF(R57&gt;0,"At risk",IF(U57&gt;0,"Excess","Balanced")))</f>
        <v/>
      </c>
      <c r="X57" s="28" t="str">
        <f>IF($A57="","",IF(N57="","Unavailable",IF(N57&gt;Settings!$B$3,"Positive",IF(N57=Settings!$B$3,"Neutral","Negative"))))</f>
        <v/>
      </c>
      <c r="Y57" s="28" t="str">
        <f>IF($A57="","",IF(W57="At risk",IF(X57="Unavailable","Replenish; lower ad priority until the delivery lands (no POAS: check margin)",IF(X57="Negative","Fix the economics before reordering","Replenish; lower ad priority until the delivery lands")),IF(W57="Excess",IF(X57="Unavailable","Hold the next order; promote while profitable (no POAS: check margin)",IF(X57="Negative","Deprioritise: review price, cost and clearance","Hold the next order; promote while profitable")),IF(X57="Negative","Keep stock lean; review price and cost","Keep: reorder on the usual date"))))</f>
        <v/>
      </c>
      <c r="Z57" s="28" t="str">
        <f>IF($A57="","",IF(W57="At risk",TEXT(R57,"0")&amp;" units short before the delivery",IF(W57="Excess",TEXT(U57,"0")&amp;" units above demand to delivery plus safety stock","Stock covers demand to the delivery"))&amp;IF(N57="","; no POAS","; POAS "&amp;TEXT(N57,"0.0#")&amp;" vs break-even "&amp;TEXT(Settings!$B$3,"0.0#"))&amp;IF(AND(W57="At risk",OR(L57="",L57=0)),"; no confirmed order",""))</f>
        <v/>
      </c>
      <c r="AA57" s="28" t="str">
        <f>IF($A57="","",IF(W57="At risk","Forecast, purchase order date and quantity, safety stock, margin",IF(W57="Excess","Season, product lifecycle, price floor, committed stock, returns","Season and returns before the next order")))</f>
        <v/>
      </c>
    </row>
    <row r="58" spans="1:27" x14ac:dyDescent="0.25">
      <c r="A58" s="17"/>
      <c r="B58" s="17"/>
      <c r="C58" s="17"/>
      <c r="D58" s="18"/>
      <c r="E58" s="18"/>
      <c r="F58" s="18"/>
      <c r="G58" s="18"/>
      <c r="H58" s="19"/>
      <c r="I58" s="20"/>
      <c r="J58" s="21"/>
      <c r="K58" s="22"/>
      <c r="L58" s="20"/>
      <c r="M58" s="20"/>
      <c r="N58" s="23"/>
      <c r="O58" s="24" t="str">
        <f>IF($A58="","",IF(G58&gt;0,F58/G58,""))</f>
        <v/>
      </c>
      <c r="P58" s="25" t="str">
        <f>IF($A58="","",IF(H58&gt;0,I58/H58,"No demand"))</f>
        <v/>
      </c>
      <c r="Q58" s="26" t="str">
        <f>IF($A58="","",H58*J58)</f>
        <v/>
      </c>
      <c r="R58" s="26" t="str">
        <f>IF($A58="","",MAX(0,Q58-I58))</f>
        <v/>
      </c>
      <c r="S58" s="27" t="str">
        <f>IF($A58="","",R58*D58)</f>
        <v/>
      </c>
      <c r="T58" s="27" t="str">
        <f>IF($A58="","",R58*(D58-E58))</f>
        <v/>
      </c>
      <c r="U58" s="26" t="str">
        <f>IF($A58="","",MAX(0,I58-(Q58+M58)))</f>
        <v/>
      </c>
      <c r="V58" s="27" t="str">
        <f>IF($A58="","",U58*E58)</f>
        <v/>
      </c>
      <c r="W58" s="28" t="str">
        <f>IF($A58="","",IF(R58&gt;0,"At risk",IF(U58&gt;0,"Excess","Balanced")))</f>
        <v/>
      </c>
      <c r="X58" s="28" t="str">
        <f>IF($A58="","",IF(N58="","Unavailable",IF(N58&gt;Settings!$B$3,"Positive",IF(N58=Settings!$B$3,"Neutral","Negative"))))</f>
        <v/>
      </c>
      <c r="Y58" s="28" t="str">
        <f>IF($A58="","",IF(W58="At risk",IF(X58="Unavailable","Replenish; lower ad priority until the delivery lands (no POAS: check margin)",IF(X58="Negative","Fix the economics before reordering","Replenish; lower ad priority until the delivery lands")),IF(W58="Excess",IF(X58="Unavailable","Hold the next order; promote while profitable (no POAS: check margin)",IF(X58="Negative","Deprioritise: review price, cost and clearance","Hold the next order; promote while profitable")),IF(X58="Negative","Keep stock lean; review price and cost","Keep: reorder on the usual date"))))</f>
        <v/>
      </c>
      <c r="Z58" s="28" t="str">
        <f>IF($A58="","",IF(W58="At risk",TEXT(R58,"0")&amp;" units short before the delivery",IF(W58="Excess",TEXT(U58,"0")&amp;" units above demand to delivery plus safety stock","Stock covers demand to the delivery"))&amp;IF(N58="","; no POAS","; POAS "&amp;TEXT(N58,"0.0#")&amp;" vs break-even "&amp;TEXT(Settings!$B$3,"0.0#"))&amp;IF(AND(W58="At risk",OR(L58="",L58=0)),"; no confirmed order",""))</f>
        <v/>
      </c>
      <c r="AA58" s="28" t="str">
        <f>IF($A58="","",IF(W58="At risk","Forecast, purchase order date and quantity, safety stock, margin",IF(W58="Excess","Season, product lifecycle, price floor, committed stock, returns","Season and returns before the next order")))</f>
        <v/>
      </c>
    </row>
    <row r="59" spans="1:27" x14ac:dyDescent="0.25">
      <c r="A59" s="17"/>
      <c r="B59" s="17"/>
      <c r="C59" s="17"/>
      <c r="D59" s="18"/>
      <c r="E59" s="18"/>
      <c r="F59" s="18"/>
      <c r="G59" s="18"/>
      <c r="H59" s="19"/>
      <c r="I59" s="20"/>
      <c r="J59" s="21"/>
      <c r="K59" s="22"/>
      <c r="L59" s="20"/>
      <c r="M59" s="20"/>
      <c r="N59" s="23"/>
      <c r="O59" s="24" t="str">
        <f>IF($A59="","",IF(G59&gt;0,F59/G59,""))</f>
        <v/>
      </c>
      <c r="P59" s="25" t="str">
        <f>IF($A59="","",IF(H59&gt;0,I59/H59,"No demand"))</f>
        <v/>
      </c>
      <c r="Q59" s="26" t="str">
        <f>IF($A59="","",H59*J59)</f>
        <v/>
      </c>
      <c r="R59" s="26" t="str">
        <f>IF($A59="","",MAX(0,Q59-I59))</f>
        <v/>
      </c>
      <c r="S59" s="27" t="str">
        <f>IF($A59="","",R59*D59)</f>
        <v/>
      </c>
      <c r="T59" s="27" t="str">
        <f>IF($A59="","",R59*(D59-E59))</f>
        <v/>
      </c>
      <c r="U59" s="26" t="str">
        <f>IF($A59="","",MAX(0,I59-(Q59+M59)))</f>
        <v/>
      </c>
      <c r="V59" s="27" t="str">
        <f>IF($A59="","",U59*E59)</f>
        <v/>
      </c>
      <c r="W59" s="28" t="str">
        <f>IF($A59="","",IF(R59&gt;0,"At risk",IF(U59&gt;0,"Excess","Balanced")))</f>
        <v/>
      </c>
      <c r="X59" s="28" t="str">
        <f>IF($A59="","",IF(N59="","Unavailable",IF(N59&gt;Settings!$B$3,"Positive",IF(N59=Settings!$B$3,"Neutral","Negative"))))</f>
        <v/>
      </c>
      <c r="Y59" s="28" t="str">
        <f>IF($A59="","",IF(W59="At risk",IF(X59="Unavailable","Replenish; lower ad priority until the delivery lands (no POAS: check margin)",IF(X59="Negative","Fix the economics before reordering","Replenish; lower ad priority until the delivery lands")),IF(W59="Excess",IF(X59="Unavailable","Hold the next order; promote while profitable (no POAS: check margin)",IF(X59="Negative","Deprioritise: review price, cost and clearance","Hold the next order; promote while profitable")),IF(X59="Negative","Keep stock lean; review price and cost","Keep: reorder on the usual date"))))</f>
        <v/>
      </c>
      <c r="Z59" s="28" t="str">
        <f>IF($A59="","",IF(W59="At risk",TEXT(R59,"0")&amp;" units short before the delivery",IF(W59="Excess",TEXT(U59,"0")&amp;" units above demand to delivery plus safety stock","Stock covers demand to the delivery"))&amp;IF(N59="","; no POAS","; POAS "&amp;TEXT(N59,"0.0#")&amp;" vs break-even "&amp;TEXT(Settings!$B$3,"0.0#"))&amp;IF(AND(W59="At risk",OR(L59="",L59=0)),"; no confirmed order",""))</f>
        <v/>
      </c>
      <c r="AA59" s="28" t="str">
        <f>IF($A59="","",IF(W59="At risk","Forecast, purchase order date and quantity, safety stock, margin",IF(W59="Excess","Season, product lifecycle, price floor, committed stock, returns","Season and returns before the next order")))</f>
        <v/>
      </c>
    </row>
    <row r="60" spans="1:27" x14ac:dyDescent="0.25">
      <c r="A60" s="17"/>
      <c r="B60" s="17"/>
      <c r="C60" s="17"/>
      <c r="D60" s="18"/>
      <c r="E60" s="18"/>
      <c r="F60" s="18"/>
      <c r="G60" s="18"/>
      <c r="H60" s="19"/>
      <c r="I60" s="20"/>
      <c r="J60" s="21"/>
      <c r="K60" s="22"/>
      <c r="L60" s="20"/>
      <c r="M60" s="20"/>
      <c r="N60" s="23"/>
      <c r="O60" s="24" t="str">
        <f>IF($A60="","",IF(G60&gt;0,F60/G60,""))</f>
        <v/>
      </c>
      <c r="P60" s="25" t="str">
        <f>IF($A60="","",IF(H60&gt;0,I60/H60,"No demand"))</f>
        <v/>
      </c>
      <c r="Q60" s="26" t="str">
        <f>IF($A60="","",H60*J60)</f>
        <v/>
      </c>
      <c r="R60" s="26" t="str">
        <f>IF($A60="","",MAX(0,Q60-I60))</f>
        <v/>
      </c>
      <c r="S60" s="27" t="str">
        <f>IF($A60="","",R60*D60)</f>
        <v/>
      </c>
      <c r="T60" s="27" t="str">
        <f>IF($A60="","",R60*(D60-E60))</f>
        <v/>
      </c>
      <c r="U60" s="26" t="str">
        <f>IF($A60="","",MAX(0,I60-(Q60+M60)))</f>
        <v/>
      </c>
      <c r="V60" s="27" t="str">
        <f>IF($A60="","",U60*E60)</f>
        <v/>
      </c>
      <c r="W60" s="28" t="str">
        <f>IF($A60="","",IF(R60&gt;0,"At risk",IF(U60&gt;0,"Excess","Balanced")))</f>
        <v/>
      </c>
      <c r="X60" s="28" t="str">
        <f>IF($A60="","",IF(N60="","Unavailable",IF(N60&gt;Settings!$B$3,"Positive",IF(N60=Settings!$B$3,"Neutral","Negative"))))</f>
        <v/>
      </c>
      <c r="Y60" s="28" t="str">
        <f>IF($A60="","",IF(W60="At risk",IF(X60="Unavailable","Replenish; lower ad priority until the delivery lands (no POAS: check margin)",IF(X60="Negative","Fix the economics before reordering","Replenish; lower ad priority until the delivery lands")),IF(W60="Excess",IF(X60="Unavailable","Hold the next order; promote while profitable (no POAS: check margin)",IF(X60="Negative","Deprioritise: review price, cost and clearance","Hold the next order; promote while profitable")),IF(X60="Negative","Keep stock lean; review price and cost","Keep: reorder on the usual date"))))</f>
        <v/>
      </c>
      <c r="Z60" s="28" t="str">
        <f>IF($A60="","",IF(W60="At risk",TEXT(R60,"0")&amp;" units short before the delivery",IF(W60="Excess",TEXT(U60,"0")&amp;" units above demand to delivery plus safety stock","Stock covers demand to the delivery"))&amp;IF(N60="","; no POAS","; POAS "&amp;TEXT(N60,"0.0#")&amp;" vs break-even "&amp;TEXT(Settings!$B$3,"0.0#"))&amp;IF(AND(W60="At risk",OR(L60="",L60=0)),"; no confirmed order",""))</f>
        <v/>
      </c>
      <c r="AA60" s="28" t="str">
        <f>IF($A60="","",IF(W60="At risk","Forecast, purchase order date and quantity, safety stock, margin",IF(W60="Excess","Season, product lifecycle, price floor, committed stock, returns","Season and returns before the next order")))</f>
        <v/>
      </c>
    </row>
    <row r="61" spans="1:27" x14ac:dyDescent="0.25">
      <c r="A61" s="17"/>
      <c r="B61" s="17"/>
      <c r="C61" s="17"/>
      <c r="D61" s="18"/>
      <c r="E61" s="18"/>
      <c r="F61" s="18"/>
      <c r="G61" s="18"/>
      <c r="H61" s="19"/>
      <c r="I61" s="20"/>
      <c r="J61" s="21"/>
      <c r="K61" s="22"/>
      <c r="L61" s="20"/>
      <c r="M61" s="20"/>
      <c r="N61" s="23"/>
      <c r="O61" s="24" t="str">
        <f>IF($A61="","",IF(G61&gt;0,F61/G61,""))</f>
        <v/>
      </c>
      <c r="P61" s="25" t="str">
        <f>IF($A61="","",IF(H61&gt;0,I61/H61,"No demand"))</f>
        <v/>
      </c>
      <c r="Q61" s="26" t="str">
        <f>IF($A61="","",H61*J61)</f>
        <v/>
      </c>
      <c r="R61" s="26" t="str">
        <f>IF($A61="","",MAX(0,Q61-I61))</f>
        <v/>
      </c>
      <c r="S61" s="27" t="str">
        <f>IF($A61="","",R61*D61)</f>
        <v/>
      </c>
      <c r="T61" s="27" t="str">
        <f>IF($A61="","",R61*(D61-E61))</f>
        <v/>
      </c>
      <c r="U61" s="26" t="str">
        <f>IF($A61="","",MAX(0,I61-(Q61+M61)))</f>
        <v/>
      </c>
      <c r="V61" s="27" t="str">
        <f>IF($A61="","",U61*E61)</f>
        <v/>
      </c>
      <c r="W61" s="28" t="str">
        <f>IF($A61="","",IF(R61&gt;0,"At risk",IF(U61&gt;0,"Excess","Balanced")))</f>
        <v/>
      </c>
      <c r="X61" s="28" t="str">
        <f>IF($A61="","",IF(N61="","Unavailable",IF(N61&gt;Settings!$B$3,"Positive",IF(N61=Settings!$B$3,"Neutral","Negative"))))</f>
        <v/>
      </c>
      <c r="Y61" s="28" t="str">
        <f>IF($A61="","",IF(W61="At risk",IF(X61="Unavailable","Replenish; lower ad priority until the delivery lands (no POAS: check margin)",IF(X61="Negative","Fix the economics before reordering","Replenish; lower ad priority until the delivery lands")),IF(W61="Excess",IF(X61="Unavailable","Hold the next order; promote while profitable (no POAS: check margin)",IF(X61="Negative","Deprioritise: review price, cost and clearance","Hold the next order; promote while profitable")),IF(X61="Negative","Keep stock lean; review price and cost","Keep: reorder on the usual date"))))</f>
        <v/>
      </c>
      <c r="Z61" s="28" t="str">
        <f>IF($A61="","",IF(W61="At risk",TEXT(R61,"0")&amp;" units short before the delivery",IF(W61="Excess",TEXT(U61,"0")&amp;" units above demand to delivery plus safety stock","Stock covers demand to the delivery"))&amp;IF(N61="","; no POAS","; POAS "&amp;TEXT(N61,"0.0#")&amp;" vs break-even "&amp;TEXT(Settings!$B$3,"0.0#"))&amp;IF(AND(W61="At risk",OR(L61="",L61=0)),"; no confirmed order",""))</f>
        <v/>
      </c>
      <c r="AA61" s="28" t="str">
        <f>IF($A61="","",IF(W61="At risk","Forecast, purchase order date and quantity, safety stock, margin",IF(W61="Excess","Season, product lifecycle, price floor, committed stock, returns","Season and returns before the next order")))</f>
        <v/>
      </c>
    </row>
    <row r="62" spans="1:27" x14ac:dyDescent="0.25">
      <c r="A62" s="17"/>
      <c r="B62" s="17"/>
      <c r="C62" s="17"/>
      <c r="D62" s="18"/>
      <c r="E62" s="18"/>
      <c r="F62" s="18"/>
      <c r="G62" s="18"/>
      <c r="H62" s="19"/>
      <c r="I62" s="20"/>
      <c r="J62" s="21"/>
      <c r="K62" s="22"/>
      <c r="L62" s="20"/>
      <c r="M62" s="20"/>
      <c r="N62" s="23"/>
      <c r="O62" s="24" t="str">
        <f>IF($A62="","",IF(G62&gt;0,F62/G62,""))</f>
        <v/>
      </c>
      <c r="P62" s="25" t="str">
        <f>IF($A62="","",IF(H62&gt;0,I62/H62,"No demand"))</f>
        <v/>
      </c>
      <c r="Q62" s="26" t="str">
        <f>IF($A62="","",H62*J62)</f>
        <v/>
      </c>
      <c r="R62" s="26" t="str">
        <f>IF($A62="","",MAX(0,Q62-I62))</f>
        <v/>
      </c>
      <c r="S62" s="27" t="str">
        <f>IF($A62="","",R62*D62)</f>
        <v/>
      </c>
      <c r="T62" s="27" t="str">
        <f>IF($A62="","",R62*(D62-E62))</f>
        <v/>
      </c>
      <c r="U62" s="26" t="str">
        <f>IF($A62="","",MAX(0,I62-(Q62+M62)))</f>
        <v/>
      </c>
      <c r="V62" s="27" t="str">
        <f>IF($A62="","",U62*E62)</f>
        <v/>
      </c>
      <c r="W62" s="28" t="str">
        <f>IF($A62="","",IF(R62&gt;0,"At risk",IF(U62&gt;0,"Excess","Balanced")))</f>
        <v/>
      </c>
      <c r="X62" s="28" t="str">
        <f>IF($A62="","",IF(N62="","Unavailable",IF(N62&gt;Settings!$B$3,"Positive",IF(N62=Settings!$B$3,"Neutral","Negative"))))</f>
        <v/>
      </c>
      <c r="Y62" s="28" t="str">
        <f>IF($A62="","",IF(W62="At risk",IF(X62="Unavailable","Replenish; lower ad priority until the delivery lands (no POAS: check margin)",IF(X62="Negative","Fix the economics before reordering","Replenish; lower ad priority until the delivery lands")),IF(W62="Excess",IF(X62="Unavailable","Hold the next order; promote while profitable (no POAS: check margin)",IF(X62="Negative","Deprioritise: review price, cost and clearance","Hold the next order; promote while profitable")),IF(X62="Negative","Keep stock lean; review price and cost","Keep: reorder on the usual date"))))</f>
        <v/>
      </c>
      <c r="Z62" s="28" t="str">
        <f>IF($A62="","",IF(W62="At risk",TEXT(R62,"0")&amp;" units short before the delivery",IF(W62="Excess",TEXT(U62,"0")&amp;" units above demand to delivery plus safety stock","Stock covers demand to the delivery"))&amp;IF(N62="","; no POAS","; POAS "&amp;TEXT(N62,"0.0#")&amp;" vs break-even "&amp;TEXT(Settings!$B$3,"0.0#"))&amp;IF(AND(W62="At risk",OR(L62="",L62=0)),"; no confirmed order",""))</f>
        <v/>
      </c>
      <c r="AA62" s="28" t="str">
        <f>IF($A62="","",IF(W62="At risk","Forecast, purchase order date and quantity, safety stock, margin",IF(W62="Excess","Season, product lifecycle, price floor, committed stock, returns","Season and returns before the next order")))</f>
        <v/>
      </c>
    </row>
    <row r="63" spans="1:27" x14ac:dyDescent="0.25">
      <c r="A63" s="17"/>
      <c r="B63" s="17"/>
      <c r="C63" s="17"/>
      <c r="D63" s="18"/>
      <c r="E63" s="18"/>
      <c r="F63" s="18"/>
      <c r="G63" s="18"/>
      <c r="H63" s="19"/>
      <c r="I63" s="20"/>
      <c r="J63" s="21"/>
      <c r="K63" s="22"/>
      <c r="L63" s="20"/>
      <c r="M63" s="20"/>
      <c r="N63" s="23"/>
      <c r="O63" s="24" t="str">
        <f>IF($A63="","",IF(G63&gt;0,F63/G63,""))</f>
        <v/>
      </c>
      <c r="P63" s="25" t="str">
        <f>IF($A63="","",IF(H63&gt;0,I63/H63,"No demand"))</f>
        <v/>
      </c>
      <c r="Q63" s="26" t="str">
        <f>IF($A63="","",H63*J63)</f>
        <v/>
      </c>
      <c r="R63" s="26" t="str">
        <f>IF($A63="","",MAX(0,Q63-I63))</f>
        <v/>
      </c>
      <c r="S63" s="27" t="str">
        <f>IF($A63="","",R63*D63)</f>
        <v/>
      </c>
      <c r="T63" s="27" t="str">
        <f>IF($A63="","",R63*(D63-E63))</f>
        <v/>
      </c>
      <c r="U63" s="26" t="str">
        <f>IF($A63="","",MAX(0,I63-(Q63+M63)))</f>
        <v/>
      </c>
      <c r="V63" s="27" t="str">
        <f>IF($A63="","",U63*E63)</f>
        <v/>
      </c>
      <c r="W63" s="28" t="str">
        <f>IF($A63="","",IF(R63&gt;0,"At risk",IF(U63&gt;0,"Excess","Balanced")))</f>
        <v/>
      </c>
      <c r="X63" s="28" t="str">
        <f>IF($A63="","",IF(N63="","Unavailable",IF(N63&gt;Settings!$B$3,"Positive",IF(N63=Settings!$B$3,"Neutral","Negative"))))</f>
        <v/>
      </c>
      <c r="Y63" s="28" t="str">
        <f>IF($A63="","",IF(W63="At risk",IF(X63="Unavailable","Replenish; lower ad priority until the delivery lands (no POAS: check margin)",IF(X63="Negative","Fix the economics before reordering","Replenish; lower ad priority until the delivery lands")),IF(W63="Excess",IF(X63="Unavailable","Hold the next order; promote while profitable (no POAS: check margin)",IF(X63="Negative","Deprioritise: review price, cost and clearance","Hold the next order; promote while profitable")),IF(X63="Negative","Keep stock lean; review price and cost","Keep: reorder on the usual date"))))</f>
        <v/>
      </c>
      <c r="Z63" s="28" t="str">
        <f>IF($A63="","",IF(W63="At risk",TEXT(R63,"0")&amp;" units short before the delivery",IF(W63="Excess",TEXT(U63,"0")&amp;" units above demand to delivery plus safety stock","Stock covers demand to the delivery"))&amp;IF(N63="","; no POAS","; POAS "&amp;TEXT(N63,"0.0#")&amp;" vs break-even "&amp;TEXT(Settings!$B$3,"0.0#"))&amp;IF(AND(W63="At risk",OR(L63="",L63=0)),"; no confirmed order",""))</f>
        <v/>
      </c>
      <c r="AA63" s="28" t="str">
        <f>IF($A63="","",IF(W63="At risk","Forecast, purchase order date and quantity, safety stock, margin",IF(W63="Excess","Season, product lifecycle, price floor, committed stock, returns","Season and returns before the next order")))</f>
        <v/>
      </c>
    </row>
    <row r="64" spans="1:27" x14ac:dyDescent="0.25">
      <c r="A64" s="17"/>
      <c r="B64" s="17"/>
      <c r="C64" s="17"/>
      <c r="D64" s="18"/>
      <c r="E64" s="18"/>
      <c r="F64" s="18"/>
      <c r="G64" s="18"/>
      <c r="H64" s="19"/>
      <c r="I64" s="20"/>
      <c r="J64" s="21"/>
      <c r="K64" s="22"/>
      <c r="L64" s="20"/>
      <c r="M64" s="20"/>
      <c r="N64" s="23"/>
      <c r="O64" s="24" t="str">
        <f>IF($A64="","",IF(G64&gt;0,F64/G64,""))</f>
        <v/>
      </c>
      <c r="P64" s="25" t="str">
        <f>IF($A64="","",IF(H64&gt;0,I64/H64,"No demand"))</f>
        <v/>
      </c>
      <c r="Q64" s="26" t="str">
        <f>IF($A64="","",H64*J64)</f>
        <v/>
      </c>
      <c r="R64" s="26" t="str">
        <f>IF($A64="","",MAX(0,Q64-I64))</f>
        <v/>
      </c>
      <c r="S64" s="27" t="str">
        <f>IF($A64="","",R64*D64)</f>
        <v/>
      </c>
      <c r="T64" s="27" t="str">
        <f>IF($A64="","",R64*(D64-E64))</f>
        <v/>
      </c>
      <c r="U64" s="26" t="str">
        <f>IF($A64="","",MAX(0,I64-(Q64+M64)))</f>
        <v/>
      </c>
      <c r="V64" s="27" t="str">
        <f>IF($A64="","",U64*E64)</f>
        <v/>
      </c>
      <c r="W64" s="28" t="str">
        <f>IF($A64="","",IF(R64&gt;0,"At risk",IF(U64&gt;0,"Excess","Balanced")))</f>
        <v/>
      </c>
      <c r="X64" s="28" t="str">
        <f>IF($A64="","",IF(N64="","Unavailable",IF(N64&gt;Settings!$B$3,"Positive",IF(N64=Settings!$B$3,"Neutral","Negative"))))</f>
        <v/>
      </c>
      <c r="Y64" s="28" t="str">
        <f>IF($A64="","",IF(W64="At risk",IF(X64="Unavailable","Replenish; lower ad priority until the delivery lands (no POAS: check margin)",IF(X64="Negative","Fix the economics before reordering","Replenish; lower ad priority until the delivery lands")),IF(W64="Excess",IF(X64="Unavailable","Hold the next order; promote while profitable (no POAS: check margin)",IF(X64="Negative","Deprioritise: review price, cost and clearance","Hold the next order; promote while profitable")),IF(X64="Negative","Keep stock lean; review price and cost","Keep: reorder on the usual date"))))</f>
        <v/>
      </c>
      <c r="Z64" s="28" t="str">
        <f>IF($A64="","",IF(W64="At risk",TEXT(R64,"0")&amp;" units short before the delivery",IF(W64="Excess",TEXT(U64,"0")&amp;" units above demand to delivery plus safety stock","Stock covers demand to the delivery"))&amp;IF(N64="","; no POAS","; POAS "&amp;TEXT(N64,"0.0#")&amp;" vs break-even "&amp;TEXT(Settings!$B$3,"0.0#"))&amp;IF(AND(W64="At risk",OR(L64="",L64=0)),"; no confirmed order",""))</f>
        <v/>
      </c>
      <c r="AA64" s="28" t="str">
        <f>IF($A64="","",IF(W64="At risk","Forecast, purchase order date and quantity, safety stock, margin",IF(W64="Excess","Season, product lifecycle, price floor, committed stock, returns","Season and returns before the next order")))</f>
        <v/>
      </c>
    </row>
    <row r="65" spans="1:27" x14ac:dyDescent="0.25">
      <c r="A65" s="17"/>
      <c r="B65" s="17"/>
      <c r="C65" s="17"/>
      <c r="D65" s="18"/>
      <c r="E65" s="18"/>
      <c r="F65" s="18"/>
      <c r="G65" s="18"/>
      <c r="H65" s="19"/>
      <c r="I65" s="20"/>
      <c r="J65" s="21"/>
      <c r="K65" s="22"/>
      <c r="L65" s="20"/>
      <c r="M65" s="20"/>
      <c r="N65" s="23"/>
      <c r="O65" s="24" t="str">
        <f>IF($A65="","",IF(G65&gt;0,F65/G65,""))</f>
        <v/>
      </c>
      <c r="P65" s="25" t="str">
        <f>IF($A65="","",IF(H65&gt;0,I65/H65,"No demand"))</f>
        <v/>
      </c>
      <c r="Q65" s="26" t="str">
        <f>IF($A65="","",H65*J65)</f>
        <v/>
      </c>
      <c r="R65" s="26" t="str">
        <f>IF($A65="","",MAX(0,Q65-I65))</f>
        <v/>
      </c>
      <c r="S65" s="27" t="str">
        <f>IF($A65="","",R65*D65)</f>
        <v/>
      </c>
      <c r="T65" s="27" t="str">
        <f>IF($A65="","",R65*(D65-E65))</f>
        <v/>
      </c>
      <c r="U65" s="26" t="str">
        <f>IF($A65="","",MAX(0,I65-(Q65+M65)))</f>
        <v/>
      </c>
      <c r="V65" s="27" t="str">
        <f>IF($A65="","",U65*E65)</f>
        <v/>
      </c>
      <c r="W65" s="28" t="str">
        <f>IF($A65="","",IF(R65&gt;0,"At risk",IF(U65&gt;0,"Excess","Balanced")))</f>
        <v/>
      </c>
      <c r="X65" s="28" t="str">
        <f>IF($A65="","",IF(N65="","Unavailable",IF(N65&gt;Settings!$B$3,"Positive",IF(N65=Settings!$B$3,"Neutral","Negative"))))</f>
        <v/>
      </c>
      <c r="Y65" s="28" t="str">
        <f>IF($A65="","",IF(W65="At risk",IF(X65="Unavailable","Replenish; lower ad priority until the delivery lands (no POAS: check margin)",IF(X65="Negative","Fix the economics before reordering","Replenish; lower ad priority until the delivery lands")),IF(W65="Excess",IF(X65="Unavailable","Hold the next order; promote while profitable (no POAS: check margin)",IF(X65="Negative","Deprioritise: review price, cost and clearance","Hold the next order; promote while profitable")),IF(X65="Negative","Keep stock lean; review price and cost","Keep: reorder on the usual date"))))</f>
        <v/>
      </c>
      <c r="Z65" s="28" t="str">
        <f>IF($A65="","",IF(W65="At risk",TEXT(R65,"0")&amp;" units short before the delivery",IF(W65="Excess",TEXT(U65,"0")&amp;" units above demand to delivery plus safety stock","Stock covers demand to the delivery"))&amp;IF(N65="","; no POAS","; POAS "&amp;TEXT(N65,"0.0#")&amp;" vs break-even "&amp;TEXT(Settings!$B$3,"0.0#"))&amp;IF(AND(W65="At risk",OR(L65="",L65=0)),"; no confirmed order",""))</f>
        <v/>
      </c>
      <c r="AA65" s="28" t="str">
        <f>IF($A65="","",IF(W65="At risk","Forecast, purchase order date and quantity, safety stock, margin",IF(W65="Excess","Season, product lifecycle, price floor, committed stock, returns","Season and returns before the next order")))</f>
        <v/>
      </c>
    </row>
    <row r="66" spans="1:27" x14ac:dyDescent="0.25">
      <c r="A66" s="17"/>
      <c r="B66" s="17"/>
      <c r="C66" s="17"/>
      <c r="D66" s="18"/>
      <c r="E66" s="18"/>
      <c r="F66" s="18"/>
      <c r="G66" s="18"/>
      <c r="H66" s="19"/>
      <c r="I66" s="20"/>
      <c r="J66" s="21"/>
      <c r="K66" s="22"/>
      <c r="L66" s="20"/>
      <c r="M66" s="20"/>
      <c r="N66" s="23"/>
      <c r="O66" s="24" t="str">
        <f>IF($A66="","",IF(G66&gt;0,F66/G66,""))</f>
        <v/>
      </c>
      <c r="P66" s="25" t="str">
        <f>IF($A66="","",IF(H66&gt;0,I66/H66,"No demand"))</f>
        <v/>
      </c>
      <c r="Q66" s="26" t="str">
        <f>IF($A66="","",H66*J66)</f>
        <v/>
      </c>
      <c r="R66" s="26" t="str">
        <f>IF($A66="","",MAX(0,Q66-I66))</f>
        <v/>
      </c>
      <c r="S66" s="27" t="str">
        <f>IF($A66="","",R66*D66)</f>
        <v/>
      </c>
      <c r="T66" s="27" t="str">
        <f>IF($A66="","",R66*(D66-E66))</f>
        <v/>
      </c>
      <c r="U66" s="26" t="str">
        <f>IF($A66="","",MAX(0,I66-(Q66+M66)))</f>
        <v/>
      </c>
      <c r="V66" s="27" t="str">
        <f>IF($A66="","",U66*E66)</f>
        <v/>
      </c>
      <c r="W66" s="28" t="str">
        <f>IF($A66="","",IF(R66&gt;0,"At risk",IF(U66&gt;0,"Excess","Balanced")))</f>
        <v/>
      </c>
      <c r="X66" s="28" t="str">
        <f>IF($A66="","",IF(N66="","Unavailable",IF(N66&gt;Settings!$B$3,"Positive",IF(N66=Settings!$B$3,"Neutral","Negative"))))</f>
        <v/>
      </c>
      <c r="Y66" s="28" t="str">
        <f>IF($A66="","",IF(W66="At risk",IF(X66="Unavailable","Replenish; lower ad priority until the delivery lands (no POAS: check margin)",IF(X66="Negative","Fix the economics before reordering","Replenish; lower ad priority until the delivery lands")),IF(W66="Excess",IF(X66="Unavailable","Hold the next order; promote while profitable (no POAS: check margin)",IF(X66="Negative","Deprioritise: review price, cost and clearance","Hold the next order; promote while profitable")),IF(X66="Negative","Keep stock lean; review price and cost","Keep: reorder on the usual date"))))</f>
        <v/>
      </c>
      <c r="Z66" s="28" t="str">
        <f>IF($A66="","",IF(W66="At risk",TEXT(R66,"0")&amp;" units short before the delivery",IF(W66="Excess",TEXT(U66,"0")&amp;" units above demand to delivery plus safety stock","Stock covers demand to the delivery"))&amp;IF(N66="","; no POAS","; POAS "&amp;TEXT(N66,"0.0#")&amp;" vs break-even "&amp;TEXT(Settings!$B$3,"0.0#"))&amp;IF(AND(W66="At risk",OR(L66="",L66=0)),"; no confirmed order",""))</f>
        <v/>
      </c>
      <c r="AA66" s="28" t="str">
        <f>IF($A66="","",IF(W66="At risk","Forecast, purchase order date and quantity, safety stock, margin",IF(W66="Excess","Season, product lifecycle, price floor, committed stock, returns","Season and returns before the next order")))</f>
        <v/>
      </c>
    </row>
    <row r="67" spans="1:27" x14ac:dyDescent="0.25">
      <c r="A67" s="17"/>
      <c r="B67" s="17"/>
      <c r="C67" s="17"/>
      <c r="D67" s="18"/>
      <c r="E67" s="18"/>
      <c r="F67" s="18"/>
      <c r="G67" s="18"/>
      <c r="H67" s="19"/>
      <c r="I67" s="20"/>
      <c r="J67" s="21"/>
      <c r="K67" s="22"/>
      <c r="L67" s="20"/>
      <c r="M67" s="20"/>
      <c r="N67" s="23"/>
      <c r="O67" s="24" t="str">
        <f>IF($A67="","",IF(G67&gt;0,F67/G67,""))</f>
        <v/>
      </c>
      <c r="P67" s="25" t="str">
        <f>IF($A67="","",IF(H67&gt;0,I67/H67,"No demand"))</f>
        <v/>
      </c>
      <c r="Q67" s="26" t="str">
        <f>IF($A67="","",H67*J67)</f>
        <v/>
      </c>
      <c r="R67" s="26" t="str">
        <f>IF($A67="","",MAX(0,Q67-I67))</f>
        <v/>
      </c>
      <c r="S67" s="27" t="str">
        <f>IF($A67="","",R67*D67)</f>
        <v/>
      </c>
      <c r="T67" s="27" t="str">
        <f>IF($A67="","",R67*(D67-E67))</f>
        <v/>
      </c>
      <c r="U67" s="26" t="str">
        <f>IF($A67="","",MAX(0,I67-(Q67+M67)))</f>
        <v/>
      </c>
      <c r="V67" s="27" t="str">
        <f>IF($A67="","",U67*E67)</f>
        <v/>
      </c>
      <c r="W67" s="28" t="str">
        <f>IF($A67="","",IF(R67&gt;0,"At risk",IF(U67&gt;0,"Excess","Balanced")))</f>
        <v/>
      </c>
      <c r="X67" s="28" t="str">
        <f>IF($A67="","",IF(N67="","Unavailable",IF(N67&gt;Settings!$B$3,"Positive",IF(N67=Settings!$B$3,"Neutral","Negative"))))</f>
        <v/>
      </c>
      <c r="Y67" s="28" t="str">
        <f>IF($A67="","",IF(W67="At risk",IF(X67="Unavailable","Replenish; lower ad priority until the delivery lands (no POAS: check margin)",IF(X67="Negative","Fix the economics before reordering","Replenish; lower ad priority until the delivery lands")),IF(W67="Excess",IF(X67="Unavailable","Hold the next order; promote while profitable (no POAS: check margin)",IF(X67="Negative","Deprioritise: review price, cost and clearance","Hold the next order; promote while profitable")),IF(X67="Negative","Keep stock lean; review price and cost","Keep: reorder on the usual date"))))</f>
        <v/>
      </c>
      <c r="Z67" s="28" t="str">
        <f>IF($A67="","",IF(W67="At risk",TEXT(R67,"0")&amp;" units short before the delivery",IF(W67="Excess",TEXT(U67,"0")&amp;" units above demand to delivery plus safety stock","Stock covers demand to the delivery"))&amp;IF(N67="","; no POAS","; POAS "&amp;TEXT(N67,"0.0#")&amp;" vs break-even "&amp;TEXT(Settings!$B$3,"0.0#"))&amp;IF(AND(W67="At risk",OR(L67="",L67=0)),"; no confirmed order",""))</f>
        <v/>
      </c>
      <c r="AA67" s="28" t="str">
        <f>IF($A67="","",IF(W67="At risk","Forecast, purchase order date and quantity, safety stock, margin",IF(W67="Excess","Season, product lifecycle, price floor, committed stock, returns","Season and returns before the next order")))</f>
        <v/>
      </c>
    </row>
    <row r="68" spans="1:27" x14ac:dyDescent="0.25">
      <c r="A68" s="17"/>
      <c r="B68" s="17"/>
      <c r="C68" s="17"/>
      <c r="D68" s="18"/>
      <c r="E68" s="18"/>
      <c r="F68" s="18"/>
      <c r="G68" s="18"/>
      <c r="H68" s="19"/>
      <c r="I68" s="20"/>
      <c r="J68" s="21"/>
      <c r="K68" s="22"/>
      <c r="L68" s="20"/>
      <c r="M68" s="20"/>
      <c r="N68" s="23"/>
      <c r="O68" s="24" t="str">
        <f>IF($A68="","",IF(G68&gt;0,F68/G68,""))</f>
        <v/>
      </c>
      <c r="P68" s="25" t="str">
        <f>IF($A68="","",IF(H68&gt;0,I68/H68,"No demand"))</f>
        <v/>
      </c>
      <c r="Q68" s="26" t="str">
        <f>IF($A68="","",H68*J68)</f>
        <v/>
      </c>
      <c r="R68" s="26" t="str">
        <f>IF($A68="","",MAX(0,Q68-I68))</f>
        <v/>
      </c>
      <c r="S68" s="27" t="str">
        <f>IF($A68="","",R68*D68)</f>
        <v/>
      </c>
      <c r="T68" s="27" t="str">
        <f>IF($A68="","",R68*(D68-E68))</f>
        <v/>
      </c>
      <c r="U68" s="26" t="str">
        <f>IF($A68="","",MAX(0,I68-(Q68+M68)))</f>
        <v/>
      </c>
      <c r="V68" s="27" t="str">
        <f>IF($A68="","",U68*E68)</f>
        <v/>
      </c>
      <c r="W68" s="28" t="str">
        <f>IF($A68="","",IF(R68&gt;0,"At risk",IF(U68&gt;0,"Excess","Balanced")))</f>
        <v/>
      </c>
      <c r="X68" s="28" t="str">
        <f>IF($A68="","",IF(N68="","Unavailable",IF(N68&gt;Settings!$B$3,"Positive",IF(N68=Settings!$B$3,"Neutral","Negative"))))</f>
        <v/>
      </c>
      <c r="Y68" s="28" t="str">
        <f>IF($A68="","",IF(W68="At risk",IF(X68="Unavailable","Replenish; lower ad priority until the delivery lands (no POAS: check margin)",IF(X68="Negative","Fix the economics before reordering","Replenish; lower ad priority until the delivery lands")),IF(W68="Excess",IF(X68="Unavailable","Hold the next order; promote while profitable (no POAS: check margin)",IF(X68="Negative","Deprioritise: review price, cost and clearance","Hold the next order; promote while profitable")),IF(X68="Negative","Keep stock lean; review price and cost","Keep: reorder on the usual date"))))</f>
        <v/>
      </c>
      <c r="Z68" s="28" t="str">
        <f>IF($A68="","",IF(W68="At risk",TEXT(R68,"0")&amp;" units short before the delivery",IF(W68="Excess",TEXT(U68,"0")&amp;" units above demand to delivery plus safety stock","Stock covers demand to the delivery"))&amp;IF(N68="","; no POAS","; POAS "&amp;TEXT(N68,"0.0#")&amp;" vs break-even "&amp;TEXT(Settings!$B$3,"0.0#"))&amp;IF(AND(W68="At risk",OR(L68="",L68=0)),"; no confirmed order",""))</f>
        <v/>
      </c>
      <c r="AA68" s="28" t="str">
        <f>IF($A68="","",IF(W68="At risk","Forecast, purchase order date and quantity, safety stock, margin",IF(W68="Excess","Season, product lifecycle, price floor, committed stock, returns","Season and returns before the next order")))</f>
        <v/>
      </c>
    </row>
    <row r="69" spans="1:27" x14ac:dyDescent="0.25">
      <c r="A69" s="17"/>
      <c r="B69" s="17"/>
      <c r="C69" s="17"/>
      <c r="D69" s="18"/>
      <c r="E69" s="18"/>
      <c r="F69" s="18"/>
      <c r="G69" s="18"/>
      <c r="H69" s="19"/>
      <c r="I69" s="20"/>
      <c r="J69" s="21"/>
      <c r="K69" s="22"/>
      <c r="L69" s="20"/>
      <c r="M69" s="20"/>
      <c r="N69" s="23"/>
      <c r="O69" s="24" t="str">
        <f>IF($A69="","",IF(G69&gt;0,F69/G69,""))</f>
        <v/>
      </c>
      <c r="P69" s="25" t="str">
        <f>IF($A69="","",IF(H69&gt;0,I69/H69,"No demand"))</f>
        <v/>
      </c>
      <c r="Q69" s="26" t="str">
        <f>IF($A69="","",H69*J69)</f>
        <v/>
      </c>
      <c r="R69" s="26" t="str">
        <f>IF($A69="","",MAX(0,Q69-I69))</f>
        <v/>
      </c>
      <c r="S69" s="27" t="str">
        <f>IF($A69="","",R69*D69)</f>
        <v/>
      </c>
      <c r="T69" s="27" t="str">
        <f>IF($A69="","",R69*(D69-E69))</f>
        <v/>
      </c>
      <c r="U69" s="26" t="str">
        <f>IF($A69="","",MAX(0,I69-(Q69+M69)))</f>
        <v/>
      </c>
      <c r="V69" s="27" t="str">
        <f>IF($A69="","",U69*E69)</f>
        <v/>
      </c>
      <c r="W69" s="28" t="str">
        <f>IF($A69="","",IF(R69&gt;0,"At risk",IF(U69&gt;0,"Excess","Balanced")))</f>
        <v/>
      </c>
      <c r="X69" s="28" t="str">
        <f>IF($A69="","",IF(N69="","Unavailable",IF(N69&gt;Settings!$B$3,"Positive",IF(N69=Settings!$B$3,"Neutral","Negative"))))</f>
        <v/>
      </c>
      <c r="Y69" s="28" t="str">
        <f>IF($A69="","",IF(W69="At risk",IF(X69="Unavailable","Replenish; lower ad priority until the delivery lands (no POAS: check margin)",IF(X69="Negative","Fix the economics before reordering","Replenish; lower ad priority until the delivery lands")),IF(W69="Excess",IF(X69="Unavailable","Hold the next order; promote while profitable (no POAS: check margin)",IF(X69="Negative","Deprioritise: review price, cost and clearance","Hold the next order; promote while profitable")),IF(X69="Negative","Keep stock lean; review price and cost","Keep: reorder on the usual date"))))</f>
        <v/>
      </c>
      <c r="Z69" s="28" t="str">
        <f>IF($A69="","",IF(W69="At risk",TEXT(R69,"0")&amp;" units short before the delivery",IF(W69="Excess",TEXT(U69,"0")&amp;" units above demand to delivery plus safety stock","Stock covers demand to the delivery"))&amp;IF(N69="","; no POAS","; POAS "&amp;TEXT(N69,"0.0#")&amp;" vs break-even "&amp;TEXT(Settings!$B$3,"0.0#"))&amp;IF(AND(W69="At risk",OR(L69="",L69=0)),"; no confirmed order",""))</f>
        <v/>
      </c>
      <c r="AA69" s="28" t="str">
        <f>IF($A69="","",IF(W69="At risk","Forecast, purchase order date and quantity, safety stock, margin",IF(W69="Excess","Season, product lifecycle, price floor, committed stock, returns","Season and returns before the next order")))</f>
        <v/>
      </c>
    </row>
    <row r="70" spans="1:27" x14ac:dyDescent="0.25">
      <c r="A70" s="17"/>
      <c r="B70" s="17"/>
      <c r="C70" s="17"/>
      <c r="D70" s="18"/>
      <c r="E70" s="18"/>
      <c r="F70" s="18"/>
      <c r="G70" s="18"/>
      <c r="H70" s="19"/>
      <c r="I70" s="20"/>
      <c r="J70" s="21"/>
      <c r="K70" s="22"/>
      <c r="L70" s="20"/>
      <c r="M70" s="20"/>
      <c r="N70" s="23"/>
      <c r="O70" s="24" t="str">
        <f>IF($A70="","",IF(G70&gt;0,F70/G70,""))</f>
        <v/>
      </c>
      <c r="P70" s="25" t="str">
        <f>IF($A70="","",IF(H70&gt;0,I70/H70,"No demand"))</f>
        <v/>
      </c>
      <c r="Q70" s="26" t="str">
        <f>IF($A70="","",H70*J70)</f>
        <v/>
      </c>
      <c r="R70" s="26" t="str">
        <f>IF($A70="","",MAX(0,Q70-I70))</f>
        <v/>
      </c>
      <c r="S70" s="27" t="str">
        <f>IF($A70="","",R70*D70)</f>
        <v/>
      </c>
      <c r="T70" s="27" t="str">
        <f>IF($A70="","",R70*(D70-E70))</f>
        <v/>
      </c>
      <c r="U70" s="26" t="str">
        <f>IF($A70="","",MAX(0,I70-(Q70+M70)))</f>
        <v/>
      </c>
      <c r="V70" s="27" t="str">
        <f>IF($A70="","",U70*E70)</f>
        <v/>
      </c>
      <c r="W70" s="28" t="str">
        <f>IF($A70="","",IF(R70&gt;0,"At risk",IF(U70&gt;0,"Excess","Balanced")))</f>
        <v/>
      </c>
      <c r="X70" s="28" t="str">
        <f>IF($A70="","",IF(N70="","Unavailable",IF(N70&gt;Settings!$B$3,"Positive",IF(N70=Settings!$B$3,"Neutral","Negative"))))</f>
        <v/>
      </c>
      <c r="Y70" s="28" t="str">
        <f>IF($A70="","",IF(W70="At risk",IF(X70="Unavailable","Replenish; lower ad priority until the delivery lands (no POAS: check margin)",IF(X70="Negative","Fix the economics before reordering","Replenish; lower ad priority until the delivery lands")),IF(W70="Excess",IF(X70="Unavailable","Hold the next order; promote while profitable (no POAS: check margin)",IF(X70="Negative","Deprioritise: review price, cost and clearance","Hold the next order; promote while profitable")),IF(X70="Negative","Keep stock lean; review price and cost","Keep: reorder on the usual date"))))</f>
        <v/>
      </c>
      <c r="Z70" s="28" t="str">
        <f>IF($A70="","",IF(W70="At risk",TEXT(R70,"0")&amp;" units short before the delivery",IF(W70="Excess",TEXT(U70,"0")&amp;" units above demand to delivery plus safety stock","Stock covers demand to the delivery"))&amp;IF(N70="","; no POAS","; POAS "&amp;TEXT(N70,"0.0#")&amp;" vs break-even "&amp;TEXT(Settings!$B$3,"0.0#"))&amp;IF(AND(W70="At risk",OR(L70="",L70=0)),"; no confirmed order",""))</f>
        <v/>
      </c>
      <c r="AA70" s="28" t="str">
        <f>IF($A70="","",IF(W70="At risk","Forecast, purchase order date and quantity, safety stock, margin",IF(W70="Excess","Season, product lifecycle, price floor, committed stock, returns","Season and returns before the next order")))</f>
        <v/>
      </c>
    </row>
    <row r="71" spans="1:27" x14ac:dyDescent="0.25">
      <c r="A71" s="17"/>
      <c r="B71" s="17"/>
      <c r="C71" s="17"/>
      <c r="D71" s="18"/>
      <c r="E71" s="18"/>
      <c r="F71" s="18"/>
      <c r="G71" s="18"/>
      <c r="H71" s="19"/>
      <c r="I71" s="20"/>
      <c r="J71" s="21"/>
      <c r="K71" s="22"/>
      <c r="L71" s="20"/>
      <c r="M71" s="20"/>
      <c r="N71" s="23"/>
      <c r="O71" s="24" t="str">
        <f>IF($A71="","",IF(G71&gt;0,F71/G71,""))</f>
        <v/>
      </c>
      <c r="P71" s="25" t="str">
        <f>IF($A71="","",IF(H71&gt;0,I71/H71,"No demand"))</f>
        <v/>
      </c>
      <c r="Q71" s="26" t="str">
        <f>IF($A71="","",H71*J71)</f>
        <v/>
      </c>
      <c r="R71" s="26" t="str">
        <f>IF($A71="","",MAX(0,Q71-I71))</f>
        <v/>
      </c>
      <c r="S71" s="27" t="str">
        <f>IF($A71="","",R71*D71)</f>
        <v/>
      </c>
      <c r="T71" s="27" t="str">
        <f>IF($A71="","",R71*(D71-E71))</f>
        <v/>
      </c>
      <c r="U71" s="26" t="str">
        <f>IF($A71="","",MAX(0,I71-(Q71+M71)))</f>
        <v/>
      </c>
      <c r="V71" s="27" t="str">
        <f>IF($A71="","",U71*E71)</f>
        <v/>
      </c>
      <c r="W71" s="28" t="str">
        <f>IF($A71="","",IF(R71&gt;0,"At risk",IF(U71&gt;0,"Excess","Balanced")))</f>
        <v/>
      </c>
      <c r="X71" s="28" t="str">
        <f>IF($A71="","",IF(N71="","Unavailable",IF(N71&gt;Settings!$B$3,"Positive",IF(N71=Settings!$B$3,"Neutral","Negative"))))</f>
        <v/>
      </c>
      <c r="Y71" s="28" t="str">
        <f>IF($A71="","",IF(W71="At risk",IF(X71="Unavailable","Replenish; lower ad priority until the delivery lands (no POAS: check margin)",IF(X71="Negative","Fix the economics before reordering","Replenish; lower ad priority until the delivery lands")),IF(W71="Excess",IF(X71="Unavailable","Hold the next order; promote while profitable (no POAS: check margin)",IF(X71="Negative","Deprioritise: review price, cost and clearance","Hold the next order; promote while profitable")),IF(X71="Negative","Keep stock lean; review price and cost","Keep: reorder on the usual date"))))</f>
        <v/>
      </c>
      <c r="Z71" s="28" t="str">
        <f>IF($A71="","",IF(W71="At risk",TEXT(R71,"0")&amp;" units short before the delivery",IF(W71="Excess",TEXT(U71,"0")&amp;" units above demand to delivery plus safety stock","Stock covers demand to the delivery"))&amp;IF(N71="","; no POAS","; POAS "&amp;TEXT(N71,"0.0#")&amp;" vs break-even "&amp;TEXT(Settings!$B$3,"0.0#"))&amp;IF(AND(W71="At risk",OR(L71="",L71=0)),"; no confirmed order",""))</f>
        <v/>
      </c>
      <c r="AA71" s="28" t="str">
        <f>IF($A71="","",IF(W71="At risk","Forecast, purchase order date and quantity, safety stock, margin",IF(W71="Excess","Season, product lifecycle, price floor, committed stock, returns","Season and returns before the next order")))</f>
        <v/>
      </c>
    </row>
    <row r="72" spans="1:27" x14ac:dyDescent="0.25">
      <c r="A72" s="17"/>
      <c r="B72" s="17"/>
      <c r="C72" s="17"/>
      <c r="D72" s="18"/>
      <c r="E72" s="18"/>
      <c r="F72" s="18"/>
      <c r="G72" s="18"/>
      <c r="H72" s="19"/>
      <c r="I72" s="20"/>
      <c r="J72" s="21"/>
      <c r="K72" s="22"/>
      <c r="L72" s="20"/>
      <c r="M72" s="20"/>
      <c r="N72" s="23"/>
      <c r="O72" s="24" t="str">
        <f>IF($A72="","",IF(G72&gt;0,F72/G72,""))</f>
        <v/>
      </c>
      <c r="P72" s="25" t="str">
        <f>IF($A72="","",IF(H72&gt;0,I72/H72,"No demand"))</f>
        <v/>
      </c>
      <c r="Q72" s="26" t="str">
        <f>IF($A72="","",H72*J72)</f>
        <v/>
      </c>
      <c r="R72" s="26" t="str">
        <f>IF($A72="","",MAX(0,Q72-I72))</f>
        <v/>
      </c>
      <c r="S72" s="27" t="str">
        <f>IF($A72="","",R72*D72)</f>
        <v/>
      </c>
      <c r="T72" s="27" t="str">
        <f>IF($A72="","",R72*(D72-E72))</f>
        <v/>
      </c>
      <c r="U72" s="26" t="str">
        <f>IF($A72="","",MAX(0,I72-(Q72+M72)))</f>
        <v/>
      </c>
      <c r="V72" s="27" t="str">
        <f>IF($A72="","",U72*E72)</f>
        <v/>
      </c>
      <c r="W72" s="28" t="str">
        <f>IF($A72="","",IF(R72&gt;0,"At risk",IF(U72&gt;0,"Excess","Balanced")))</f>
        <v/>
      </c>
      <c r="X72" s="28" t="str">
        <f>IF($A72="","",IF(N72="","Unavailable",IF(N72&gt;Settings!$B$3,"Positive",IF(N72=Settings!$B$3,"Neutral","Negative"))))</f>
        <v/>
      </c>
      <c r="Y72" s="28" t="str">
        <f>IF($A72="","",IF(W72="At risk",IF(X72="Unavailable","Replenish; lower ad priority until the delivery lands (no POAS: check margin)",IF(X72="Negative","Fix the economics before reordering","Replenish; lower ad priority until the delivery lands")),IF(W72="Excess",IF(X72="Unavailable","Hold the next order; promote while profitable (no POAS: check margin)",IF(X72="Negative","Deprioritise: review price, cost and clearance","Hold the next order; promote while profitable")),IF(X72="Negative","Keep stock lean; review price and cost","Keep: reorder on the usual date"))))</f>
        <v/>
      </c>
      <c r="Z72" s="28" t="str">
        <f>IF($A72="","",IF(W72="At risk",TEXT(R72,"0")&amp;" units short before the delivery",IF(W72="Excess",TEXT(U72,"0")&amp;" units above demand to delivery plus safety stock","Stock covers demand to the delivery"))&amp;IF(N72="","; no POAS","; POAS "&amp;TEXT(N72,"0.0#")&amp;" vs break-even "&amp;TEXT(Settings!$B$3,"0.0#"))&amp;IF(AND(W72="At risk",OR(L72="",L72=0)),"; no confirmed order",""))</f>
        <v/>
      </c>
      <c r="AA72" s="28" t="str">
        <f>IF($A72="","",IF(W72="At risk","Forecast, purchase order date and quantity, safety stock, margin",IF(W72="Excess","Season, product lifecycle, price floor, committed stock, returns","Season and returns before the next order")))</f>
        <v/>
      </c>
    </row>
    <row r="73" spans="1:27" x14ac:dyDescent="0.25">
      <c r="A73" s="17"/>
      <c r="B73" s="17"/>
      <c r="C73" s="17"/>
      <c r="D73" s="18"/>
      <c r="E73" s="18"/>
      <c r="F73" s="18"/>
      <c r="G73" s="18"/>
      <c r="H73" s="19"/>
      <c r="I73" s="20"/>
      <c r="J73" s="21"/>
      <c r="K73" s="22"/>
      <c r="L73" s="20"/>
      <c r="M73" s="20"/>
      <c r="N73" s="23"/>
      <c r="O73" s="24" t="str">
        <f>IF($A73="","",IF(G73&gt;0,F73/G73,""))</f>
        <v/>
      </c>
      <c r="P73" s="25" t="str">
        <f>IF($A73="","",IF(H73&gt;0,I73/H73,"No demand"))</f>
        <v/>
      </c>
      <c r="Q73" s="26" t="str">
        <f>IF($A73="","",H73*J73)</f>
        <v/>
      </c>
      <c r="R73" s="26" t="str">
        <f>IF($A73="","",MAX(0,Q73-I73))</f>
        <v/>
      </c>
      <c r="S73" s="27" t="str">
        <f>IF($A73="","",R73*D73)</f>
        <v/>
      </c>
      <c r="T73" s="27" t="str">
        <f>IF($A73="","",R73*(D73-E73))</f>
        <v/>
      </c>
      <c r="U73" s="26" t="str">
        <f>IF($A73="","",MAX(0,I73-(Q73+M73)))</f>
        <v/>
      </c>
      <c r="V73" s="27" t="str">
        <f>IF($A73="","",U73*E73)</f>
        <v/>
      </c>
      <c r="W73" s="28" t="str">
        <f>IF($A73="","",IF(R73&gt;0,"At risk",IF(U73&gt;0,"Excess","Balanced")))</f>
        <v/>
      </c>
      <c r="X73" s="28" t="str">
        <f>IF($A73="","",IF(N73="","Unavailable",IF(N73&gt;Settings!$B$3,"Positive",IF(N73=Settings!$B$3,"Neutral","Negative"))))</f>
        <v/>
      </c>
      <c r="Y73" s="28" t="str">
        <f>IF($A73="","",IF(W73="At risk",IF(X73="Unavailable","Replenish; lower ad priority until the delivery lands (no POAS: check margin)",IF(X73="Negative","Fix the economics before reordering","Replenish; lower ad priority until the delivery lands")),IF(W73="Excess",IF(X73="Unavailable","Hold the next order; promote while profitable (no POAS: check margin)",IF(X73="Negative","Deprioritise: review price, cost and clearance","Hold the next order; promote while profitable")),IF(X73="Negative","Keep stock lean; review price and cost","Keep: reorder on the usual date"))))</f>
        <v/>
      </c>
      <c r="Z73" s="28" t="str">
        <f>IF($A73="","",IF(W73="At risk",TEXT(R73,"0")&amp;" units short before the delivery",IF(W73="Excess",TEXT(U73,"0")&amp;" units above demand to delivery plus safety stock","Stock covers demand to the delivery"))&amp;IF(N73="","; no POAS","; POAS "&amp;TEXT(N73,"0.0#")&amp;" vs break-even "&amp;TEXT(Settings!$B$3,"0.0#"))&amp;IF(AND(W73="At risk",OR(L73="",L73=0)),"; no confirmed order",""))</f>
        <v/>
      </c>
      <c r="AA73" s="28" t="str">
        <f>IF($A73="","",IF(W73="At risk","Forecast, purchase order date and quantity, safety stock, margin",IF(W73="Excess","Season, product lifecycle, price floor, committed stock, returns","Season and returns before the next order")))</f>
        <v/>
      </c>
    </row>
    <row r="74" spans="1:27" x14ac:dyDescent="0.25">
      <c r="A74" s="17"/>
      <c r="B74" s="17"/>
      <c r="C74" s="17"/>
      <c r="D74" s="18"/>
      <c r="E74" s="18"/>
      <c r="F74" s="18"/>
      <c r="G74" s="18"/>
      <c r="H74" s="19"/>
      <c r="I74" s="20"/>
      <c r="J74" s="21"/>
      <c r="K74" s="22"/>
      <c r="L74" s="20"/>
      <c r="M74" s="20"/>
      <c r="N74" s="23"/>
      <c r="O74" s="24" t="str">
        <f>IF($A74="","",IF(G74&gt;0,F74/G74,""))</f>
        <v/>
      </c>
      <c r="P74" s="25" t="str">
        <f>IF($A74="","",IF(H74&gt;0,I74/H74,"No demand"))</f>
        <v/>
      </c>
      <c r="Q74" s="26" t="str">
        <f>IF($A74="","",H74*J74)</f>
        <v/>
      </c>
      <c r="R74" s="26" t="str">
        <f>IF($A74="","",MAX(0,Q74-I74))</f>
        <v/>
      </c>
      <c r="S74" s="27" t="str">
        <f>IF($A74="","",R74*D74)</f>
        <v/>
      </c>
      <c r="T74" s="27" t="str">
        <f>IF($A74="","",R74*(D74-E74))</f>
        <v/>
      </c>
      <c r="U74" s="26" t="str">
        <f>IF($A74="","",MAX(0,I74-(Q74+M74)))</f>
        <v/>
      </c>
      <c r="V74" s="27" t="str">
        <f>IF($A74="","",U74*E74)</f>
        <v/>
      </c>
      <c r="W74" s="28" t="str">
        <f>IF($A74="","",IF(R74&gt;0,"At risk",IF(U74&gt;0,"Excess","Balanced")))</f>
        <v/>
      </c>
      <c r="X74" s="28" t="str">
        <f>IF($A74="","",IF(N74="","Unavailable",IF(N74&gt;Settings!$B$3,"Positive",IF(N74=Settings!$B$3,"Neutral","Negative"))))</f>
        <v/>
      </c>
      <c r="Y74" s="28" t="str">
        <f>IF($A74="","",IF(W74="At risk",IF(X74="Unavailable","Replenish; lower ad priority until the delivery lands (no POAS: check margin)",IF(X74="Negative","Fix the economics before reordering","Replenish; lower ad priority until the delivery lands")),IF(W74="Excess",IF(X74="Unavailable","Hold the next order; promote while profitable (no POAS: check margin)",IF(X74="Negative","Deprioritise: review price, cost and clearance","Hold the next order; promote while profitable")),IF(X74="Negative","Keep stock lean; review price and cost","Keep: reorder on the usual date"))))</f>
        <v/>
      </c>
      <c r="Z74" s="28" t="str">
        <f>IF($A74="","",IF(W74="At risk",TEXT(R74,"0")&amp;" units short before the delivery",IF(W74="Excess",TEXT(U74,"0")&amp;" units above demand to delivery plus safety stock","Stock covers demand to the delivery"))&amp;IF(N74="","; no POAS","; POAS "&amp;TEXT(N74,"0.0#")&amp;" vs break-even "&amp;TEXT(Settings!$B$3,"0.0#"))&amp;IF(AND(W74="At risk",OR(L74="",L74=0)),"; no confirmed order",""))</f>
        <v/>
      </c>
      <c r="AA74" s="28" t="str">
        <f>IF($A74="","",IF(W74="At risk","Forecast, purchase order date and quantity, safety stock, margin",IF(W74="Excess","Season, product lifecycle, price floor, committed stock, returns","Season and returns before the next order")))</f>
        <v/>
      </c>
    </row>
    <row r="75" spans="1:27" x14ac:dyDescent="0.25">
      <c r="A75" s="17"/>
      <c r="B75" s="17"/>
      <c r="C75" s="17"/>
      <c r="D75" s="18"/>
      <c r="E75" s="18"/>
      <c r="F75" s="18"/>
      <c r="G75" s="18"/>
      <c r="H75" s="19"/>
      <c r="I75" s="20"/>
      <c r="J75" s="21"/>
      <c r="K75" s="22"/>
      <c r="L75" s="20"/>
      <c r="M75" s="20"/>
      <c r="N75" s="23"/>
      <c r="O75" s="24" t="str">
        <f>IF($A75="","",IF(G75&gt;0,F75/G75,""))</f>
        <v/>
      </c>
      <c r="P75" s="25" t="str">
        <f>IF($A75="","",IF(H75&gt;0,I75/H75,"No demand"))</f>
        <v/>
      </c>
      <c r="Q75" s="26" t="str">
        <f>IF($A75="","",H75*J75)</f>
        <v/>
      </c>
      <c r="R75" s="26" t="str">
        <f>IF($A75="","",MAX(0,Q75-I75))</f>
        <v/>
      </c>
      <c r="S75" s="27" t="str">
        <f>IF($A75="","",R75*D75)</f>
        <v/>
      </c>
      <c r="T75" s="27" t="str">
        <f>IF($A75="","",R75*(D75-E75))</f>
        <v/>
      </c>
      <c r="U75" s="26" t="str">
        <f>IF($A75="","",MAX(0,I75-(Q75+M75)))</f>
        <v/>
      </c>
      <c r="V75" s="27" t="str">
        <f>IF($A75="","",U75*E75)</f>
        <v/>
      </c>
      <c r="W75" s="28" t="str">
        <f>IF($A75="","",IF(R75&gt;0,"At risk",IF(U75&gt;0,"Excess","Balanced")))</f>
        <v/>
      </c>
      <c r="X75" s="28" t="str">
        <f>IF($A75="","",IF(N75="","Unavailable",IF(N75&gt;Settings!$B$3,"Positive",IF(N75=Settings!$B$3,"Neutral","Negative"))))</f>
        <v/>
      </c>
      <c r="Y75" s="28" t="str">
        <f>IF($A75="","",IF(W75="At risk",IF(X75="Unavailable","Replenish; lower ad priority until the delivery lands (no POAS: check margin)",IF(X75="Negative","Fix the economics before reordering","Replenish; lower ad priority until the delivery lands")),IF(W75="Excess",IF(X75="Unavailable","Hold the next order; promote while profitable (no POAS: check margin)",IF(X75="Negative","Deprioritise: review price, cost and clearance","Hold the next order; promote while profitable")),IF(X75="Negative","Keep stock lean; review price and cost","Keep: reorder on the usual date"))))</f>
        <v/>
      </c>
      <c r="Z75" s="28" t="str">
        <f>IF($A75="","",IF(W75="At risk",TEXT(R75,"0")&amp;" units short before the delivery",IF(W75="Excess",TEXT(U75,"0")&amp;" units above demand to delivery plus safety stock","Stock covers demand to the delivery"))&amp;IF(N75="","; no POAS","; POAS "&amp;TEXT(N75,"0.0#")&amp;" vs break-even "&amp;TEXT(Settings!$B$3,"0.0#"))&amp;IF(AND(W75="At risk",OR(L75="",L75=0)),"; no confirmed order",""))</f>
        <v/>
      </c>
      <c r="AA75" s="28" t="str">
        <f>IF($A75="","",IF(W75="At risk","Forecast, purchase order date and quantity, safety stock, margin",IF(W75="Excess","Season, product lifecycle, price floor, committed stock, returns","Season and returns before the next order")))</f>
        <v/>
      </c>
    </row>
    <row r="76" spans="1:27" x14ac:dyDescent="0.25">
      <c r="A76" s="17"/>
      <c r="B76" s="17"/>
      <c r="C76" s="17"/>
      <c r="D76" s="18"/>
      <c r="E76" s="18"/>
      <c r="F76" s="18"/>
      <c r="G76" s="18"/>
      <c r="H76" s="19"/>
      <c r="I76" s="20"/>
      <c r="J76" s="21"/>
      <c r="K76" s="22"/>
      <c r="L76" s="20"/>
      <c r="M76" s="20"/>
      <c r="N76" s="23"/>
      <c r="O76" s="24" t="str">
        <f>IF($A76="","",IF(G76&gt;0,F76/G76,""))</f>
        <v/>
      </c>
      <c r="P76" s="25" t="str">
        <f>IF($A76="","",IF(H76&gt;0,I76/H76,"No demand"))</f>
        <v/>
      </c>
      <c r="Q76" s="26" t="str">
        <f>IF($A76="","",H76*J76)</f>
        <v/>
      </c>
      <c r="R76" s="26" t="str">
        <f>IF($A76="","",MAX(0,Q76-I76))</f>
        <v/>
      </c>
      <c r="S76" s="27" t="str">
        <f>IF($A76="","",R76*D76)</f>
        <v/>
      </c>
      <c r="T76" s="27" t="str">
        <f>IF($A76="","",R76*(D76-E76))</f>
        <v/>
      </c>
      <c r="U76" s="26" t="str">
        <f>IF($A76="","",MAX(0,I76-(Q76+M76)))</f>
        <v/>
      </c>
      <c r="V76" s="27" t="str">
        <f>IF($A76="","",U76*E76)</f>
        <v/>
      </c>
      <c r="W76" s="28" t="str">
        <f>IF($A76="","",IF(R76&gt;0,"At risk",IF(U76&gt;0,"Excess","Balanced")))</f>
        <v/>
      </c>
      <c r="X76" s="28" t="str">
        <f>IF($A76="","",IF(N76="","Unavailable",IF(N76&gt;Settings!$B$3,"Positive",IF(N76=Settings!$B$3,"Neutral","Negative"))))</f>
        <v/>
      </c>
      <c r="Y76" s="28" t="str">
        <f>IF($A76="","",IF(W76="At risk",IF(X76="Unavailable","Replenish; lower ad priority until the delivery lands (no POAS: check margin)",IF(X76="Negative","Fix the economics before reordering","Replenish; lower ad priority until the delivery lands")),IF(W76="Excess",IF(X76="Unavailable","Hold the next order; promote while profitable (no POAS: check margin)",IF(X76="Negative","Deprioritise: review price, cost and clearance","Hold the next order; promote while profitable")),IF(X76="Negative","Keep stock lean; review price and cost","Keep: reorder on the usual date"))))</f>
        <v/>
      </c>
      <c r="Z76" s="28" t="str">
        <f>IF($A76="","",IF(W76="At risk",TEXT(R76,"0")&amp;" units short before the delivery",IF(W76="Excess",TEXT(U76,"0")&amp;" units above demand to delivery plus safety stock","Stock covers demand to the delivery"))&amp;IF(N76="","; no POAS","; POAS "&amp;TEXT(N76,"0.0#")&amp;" vs break-even "&amp;TEXT(Settings!$B$3,"0.0#"))&amp;IF(AND(W76="At risk",OR(L76="",L76=0)),"; no confirmed order",""))</f>
        <v/>
      </c>
      <c r="AA76" s="28" t="str">
        <f>IF($A76="","",IF(W76="At risk","Forecast, purchase order date and quantity, safety stock, margin",IF(W76="Excess","Season, product lifecycle, price floor, committed stock, returns","Season and returns before the next order")))</f>
        <v/>
      </c>
    </row>
    <row r="77" spans="1:27" x14ac:dyDescent="0.25">
      <c r="A77" s="17"/>
      <c r="B77" s="17"/>
      <c r="C77" s="17"/>
      <c r="D77" s="18"/>
      <c r="E77" s="18"/>
      <c r="F77" s="18"/>
      <c r="G77" s="18"/>
      <c r="H77" s="19"/>
      <c r="I77" s="20"/>
      <c r="J77" s="21"/>
      <c r="K77" s="22"/>
      <c r="L77" s="20"/>
      <c r="M77" s="20"/>
      <c r="N77" s="23"/>
      <c r="O77" s="24" t="str">
        <f>IF($A77="","",IF(G77&gt;0,F77/G77,""))</f>
        <v/>
      </c>
      <c r="P77" s="25" t="str">
        <f>IF($A77="","",IF(H77&gt;0,I77/H77,"No demand"))</f>
        <v/>
      </c>
      <c r="Q77" s="26" t="str">
        <f>IF($A77="","",H77*J77)</f>
        <v/>
      </c>
      <c r="R77" s="26" t="str">
        <f>IF($A77="","",MAX(0,Q77-I77))</f>
        <v/>
      </c>
      <c r="S77" s="27" t="str">
        <f>IF($A77="","",R77*D77)</f>
        <v/>
      </c>
      <c r="T77" s="27" t="str">
        <f>IF($A77="","",R77*(D77-E77))</f>
        <v/>
      </c>
      <c r="U77" s="26" t="str">
        <f>IF($A77="","",MAX(0,I77-(Q77+M77)))</f>
        <v/>
      </c>
      <c r="V77" s="27" t="str">
        <f>IF($A77="","",U77*E77)</f>
        <v/>
      </c>
      <c r="W77" s="28" t="str">
        <f>IF($A77="","",IF(R77&gt;0,"At risk",IF(U77&gt;0,"Excess","Balanced")))</f>
        <v/>
      </c>
      <c r="X77" s="28" t="str">
        <f>IF($A77="","",IF(N77="","Unavailable",IF(N77&gt;Settings!$B$3,"Positive",IF(N77=Settings!$B$3,"Neutral","Negative"))))</f>
        <v/>
      </c>
      <c r="Y77" s="28" t="str">
        <f>IF($A77="","",IF(W77="At risk",IF(X77="Unavailable","Replenish; lower ad priority until the delivery lands (no POAS: check margin)",IF(X77="Negative","Fix the economics before reordering","Replenish; lower ad priority until the delivery lands")),IF(W77="Excess",IF(X77="Unavailable","Hold the next order; promote while profitable (no POAS: check margin)",IF(X77="Negative","Deprioritise: review price, cost and clearance","Hold the next order; promote while profitable")),IF(X77="Negative","Keep stock lean; review price and cost","Keep: reorder on the usual date"))))</f>
        <v/>
      </c>
      <c r="Z77" s="28" t="str">
        <f>IF($A77="","",IF(W77="At risk",TEXT(R77,"0")&amp;" units short before the delivery",IF(W77="Excess",TEXT(U77,"0")&amp;" units above demand to delivery plus safety stock","Stock covers demand to the delivery"))&amp;IF(N77="","; no POAS","; POAS "&amp;TEXT(N77,"0.0#")&amp;" vs break-even "&amp;TEXT(Settings!$B$3,"0.0#"))&amp;IF(AND(W77="At risk",OR(L77="",L77=0)),"; no confirmed order",""))</f>
        <v/>
      </c>
      <c r="AA77" s="28" t="str">
        <f>IF($A77="","",IF(W77="At risk","Forecast, purchase order date and quantity, safety stock, margin",IF(W77="Excess","Season, product lifecycle, price floor, committed stock, returns","Season and returns before the next order")))</f>
        <v/>
      </c>
    </row>
    <row r="78" spans="1:27" x14ac:dyDescent="0.25">
      <c r="A78" s="17"/>
      <c r="B78" s="17"/>
      <c r="C78" s="17"/>
      <c r="D78" s="18"/>
      <c r="E78" s="18"/>
      <c r="F78" s="18"/>
      <c r="G78" s="18"/>
      <c r="H78" s="19"/>
      <c r="I78" s="20"/>
      <c r="J78" s="21"/>
      <c r="K78" s="22"/>
      <c r="L78" s="20"/>
      <c r="M78" s="20"/>
      <c r="N78" s="23"/>
      <c r="O78" s="24" t="str">
        <f>IF($A78="","",IF(G78&gt;0,F78/G78,""))</f>
        <v/>
      </c>
      <c r="P78" s="25" t="str">
        <f>IF($A78="","",IF(H78&gt;0,I78/H78,"No demand"))</f>
        <v/>
      </c>
      <c r="Q78" s="26" t="str">
        <f>IF($A78="","",H78*J78)</f>
        <v/>
      </c>
      <c r="R78" s="26" t="str">
        <f>IF($A78="","",MAX(0,Q78-I78))</f>
        <v/>
      </c>
      <c r="S78" s="27" t="str">
        <f>IF($A78="","",R78*D78)</f>
        <v/>
      </c>
      <c r="T78" s="27" t="str">
        <f>IF($A78="","",R78*(D78-E78))</f>
        <v/>
      </c>
      <c r="U78" s="26" t="str">
        <f>IF($A78="","",MAX(0,I78-(Q78+M78)))</f>
        <v/>
      </c>
      <c r="V78" s="27" t="str">
        <f>IF($A78="","",U78*E78)</f>
        <v/>
      </c>
      <c r="W78" s="28" t="str">
        <f>IF($A78="","",IF(R78&gt;0,"At risk",IF(U78&gt;0,"Excess","Balanced")))</f>
        <v/>
      </c>
      <c r="X78" s="28" t="str">
        <f>IF($A78="","",IF(N78="","Unavailable",IF(N78&gt;Settings!$B$3,"Positive",IF(N78=Settings!$B$3,"Neutral","Negative"))))</f>
        <v/>
      </c>
      <c r="Y78" s="28" t="str">
        <f>IF($A78="","",IF(W78="At risk",IF(X78="Unavailable","Replenish; lower ad priority until the delivery lands (no POAS: check margin)",IF(X78="Negative","Fix the economics before reordering","Replenish; lower ad priority until the delivery lands")),IF(W78="Excess",IF(X78="Unavailable","Hold the next order; promote while profitable (no POAS: check margin)",IF(X78="Negative","Deprioritise: review price, cost and clearance","Hold the next order; promote while profitable")),IF(X78="Negative","Keep stock lean; review price and cost","Keep: reorder on the usual date"))))</f>
        <v/>
      </c>
      <c r="Z78" s="28" t="str">
        <f>IF($A78="","",IF(W78="At risk",TEXT(R78,"0")&amp;" units short before the delivery",IF(W78="Excess",TEXT(U78,"0")&amp;" units above demand to delivery plus safety stock","Stock covers demand to the delivery"))&amp;IF(N78="","; no POAS","; POAS "&amp;TEXT(N78,"0.0#")&amp;" vs break-even "&amp;TEXT(Settings!$B$3,"0.0#"))&amp;IF(AND(W78="At risk",OR(L78="",L78=0)),"; no confirmed order",""))</f>
        <v/>
      </c>
      <c r="AA78" s="28" t="str">
        <f>IF($A78="","",IF(W78="At risk","Forecast, purchase order date and quantity, safety stock, margin",IF(W78="Excess","Season, product lifecycle, price floor, committed stock, returns","Season and returns before the next order")))</f>
        <v/>
      </c>
    </row>
    <row r="79" spans="1:27" x14ac:dyDescent="0.25">
      <c r="A79" s="17"/>
      <c r="B79" s="17"/>
      <c r="C79" s="17"/>
      <c r="D79" s="18"/>
      <c r="E79" s="18"/>
      <c r="F79" s="18"/>
      <c r="G79" s="18"/>
      <c r="H79" s="19"/>
      <c r="I79" s="20"/>
      <c r="J79" s="21"/>
      <c r="K79" s="22"/>
      <c r="L79" s="20"/>
      <c r="M79" s="20"/>
      <c r="N79" s="23"/>
      <c r="O79" s="24" t="str">
        <f>IF($A79="","",IF(G79&gt;0,F79/G79,""))</f>
        <v/>
      </c>
      <c r="P79" s="25" t="str">
        <f>IF($A79="","",IF(H79&gt;0,I79/H79,"No demand"))</f>
        <v/>
      </c>
      <c r="Q79" s="26" t="str">
        <f>IF($A79="","",H79*J79)</f>
        <v/>
      </c>
      <c r="R79" s="26" t="str">
        <f>IF($A79="","",MAX(0,Q79-I79))</f>
        <v/>
      </c>
      <c r="S79" s="27" t="str">
        <f>IF($A79="","",R79*D79)</f>
        <v/>
      </c>
      <c r="T79" s="27" t="str">
        <f>IF($A79="","",R79*(D79-E79))</f>
        <v/>
      </c>
      <c r="U79" s="26" t="str">
        <f>IF($A79="","",MAX(0,I79-(Q79+M79)))</f>
        <v/>
      </c>
      <c r="V79" s="27" t="str">
        <f>IF($A79="","",U79*E79)</f>
        <v/>
      </c>
      <c r="W79" s="28" t="str">
        <f>IF($A79="","",IF(R79&gt;0,"At risk",IF(U79&gt;0,"Excess","Balanced")))</f>
        <v/>
      </c>
      <c r="X79" s="28" t="str">
        <f>IF($A79="","",IF(N79="","Unavailable",IF(N79&gt;Settings!$B$3,"Positive",IF(N79=Settings!$B$3,"Neutral","Negative"))))</f>
        <v/>
      </c>
      <c r="Y79" s="28" t="str">
        <f>IF($A79="","",IF(W79="At risk",IF(X79="Unavailable","Replenish; lower ad priority until the delivery lands (no POAS: check margin)",IF(X79="Negative","Fix the economics before reordering","Replenish; lower ad priority until the delivery lands")),IF(W79="Excess",IF(X79="Unavailable","Hold the next order; promote while profitable (no POAS: check margin)",IF(X79="Negative","Deprioritise: review price, cost and clearance","Hold the next order; promote while profitable")),IF(X79="Negative","Keep stock lean; review price and cost","Keep: reorder on the usual date"))))</f>
        <v/>
      </c>
      <c r="Z79" s="28" t="str">
        <f>IF($A79="","",IF(W79="At risk",TEXT(R79,"0")&amp;" units short before the delivery",IF(W79="Excess",TEXT(U79,"0")&amp;" units above demand to delivery plus safety stock","Stock covers demand to the delivery"))&amp;IF(N79="","; no POAS","; POAS "&amp;TEXT(N79,"0.0#")&amp;" vs break-even "&amp;TEXT(Settings!$B$3,"0.0#"))&amp;IF(AND(W79="At risk",OR(L79="",L79=0)),"; no confirmed order",""))</f>
        <v/>
      </c>
      <c r="AA79" s="28" t="str">
        <f>IF($A79="","",IF(W79="At risk","Forecast, purchase order date and quantity, safety stock, margin",IF(W79="Excess","Season, product lifecycle, price floor, committed stock, returns","Season and returns before the next order")))</f>
        <v/>
      </c>
    </row>
    <row r="80" spans="1:27" x14ac:dyDescent="0.25">
      <c r="A80" s="17"/>
      <c r="B80" s="17"/>
      <c r="C80" s="17"/>
      <c r="D80" s="18"/>
      <c r="E80" s="18"/>
      <c r="F80" s="18"/>
      <c r="G80" s="18"/>
      <c r="H80" s="19"/>
      <c r="I80" s="20"/>
      <c r="J80" s="21"/>
      <c r="K80" s="22"/>
      <c r="L80" s="20"/>
      <c r="M80" s="20"/>
      <c r="N80" s="23"/>
      <c r="O80" s="24" t="str">
        <f>IF($A80="","",IF(G80&gt;0,F80/G80,""))</f>
        <v/>
      </c>
      <c r="P80" s="25" t="str">
        <f>IF($A80="","",IF(H80&gt;0,I80/H80,"No demand"))</f>
        <v/>
      </c>
      <c r="Q80" s="26" t="str">
        <f>IF($A80="","",H80*J80)</f>
        <v/>
      </c>
      <c r="R80" s="26" t="str">
        <f>IF($A80="","",MAX(0,Q80-I80))</f>
        <v/>
      </c>
      <c r="S80" s="27" t="str">
        <f>IF($A80="","",R80*D80)</f>
        <v/>
      </c>
      <c r="T80" s="27" t="str">
        <f>IF($A80="","",R80*(D80-E80))</f>
        <v/>
      </c>
      <c r="U80" s="26" t="str">
        <f>IF($A80="","",MAX(0,I80-(Q80+M80)))</f>
        <v/>
      </c>
      <c r="V80" s="27" t="str">
        <f>IF($A80="","",U80*E80)</f>
        <v/>
      </c>
      <c r="W80" s="28" t="str">
        <f>IF($A80="","",IF(R80&gt;0,"At risk",IF(U80&gt;0,"Excess","Balanced")))</f>
        <v/>
      </c>
      <c r="X80" s="28" t="str">
        <f>IF($A80="","",IF(N80="","Unavailable",IF(N80&gt;Settings!$B$3,"Positive",IF(N80=Settings!$B$3,"Neutral","Negative"))))</f>
        <v/>
      </c>
      <c r="Y80" s="28" t="str">
        <f>IF($A80="","",IF(W80="At risk",IF(X80="Unavailable","Replenish; lower ad priority until the delivery lands (no POAS: check margin)",IF(X80="Negative","Fix the economics before reordering","Replenish; lower ad priority until the delivery lands")),IF(W80="Excess",IF(X80="Unavailable","Hold the next order; promote while profitable (no POAS: check margin)",IF(X80="Negative","Deprioritise: review price, cost and clearance","Hold the next order; promote while profitable")),IF(X80="Negative","Keep stock lean; review price and cost","Keep: reorder on the usual date"))))</f>
        <v/>
      </c>
      <c r="Z80" s="28" t="str">
        <f>IF($A80="","",IF(W80="At risk",TEXT(R80,"0")&amp;" units short before the delivery",IF(W80="Excess",TEXT(U80,"0")&amp;" units above demand to delivery plus safety stock","Stock covers demand to the delivery"))&amp;IF(N80="","; no POAS","; POAS "&amp;TEXT(N80,"0.0#")&amp;" vs break-even "&amp;TEXT(Settings!$B$3,"0.0#"))&amp;IF(AND(W80="At risk",OR(L80="",L80=0)),"; no confirmed order",""))</f>
        <v/>
      </c>
      <c r="AA80" s="28" t="str">
        <f>IF($A80="","",IF(W80="At risk","Forecast, purchase order date and quantity, safety stock, margin",IF(W80="Excess","Season, product lifecycle, price floor, committed stock, returns","Season and returns before the next order")))</f>
        <v/>
      </c>
    </row>
    <row r="81" spans="1:27" x14ac:dyDescent="0.25">
      <c r="A81" s="17"/>
      <c r="B81" s="17"/>
      <c r="C81" s="17"/>
      <c r="D81" s="18"/>
      <c r="E81" s="18"/>
      <c r="F81" s="18"/>
      <c r="G81" s="18"/>
      <c r="H81" s="19"/>
      <c r="I81" s="20"/>
      <c r="J81" s="21"/>
      <c r="K81" s="22"/>
      <c r="L81" s="20"/>
      <c r="M81" s="20"/>
      <c r="N81" s="23"/>
      <c r="O81" s="24" t="str">
        <f>IF($A81="","",IF(G81&gt;0,F81/G81,""))</f>
        <v/>
      </c>
      <c r="P81" s="25" t="str">
        <f>IF($A81="","",IF(H81&gt;0,I81/H81,"No demand"))</f>
        <v/>
      </c>
      <c r="Q81" s="26" t="str">
        <f>IF($A81="","",H81*J81)</f>
        <v/>
      </c>
      <c r="R81" s="26" t="str">
        <f>IF($A81="","",MAX(0,Q81-I81))</f>
        <v/>
      </c>
      <c r="S81" s="27" t="str">
        <f>IF($A81="","",R81*D81)</f>
        <v/>
      </c>
      <c r="T81" s="27" t="str">
        <f>IF($A81="","",R81*(D81-E81))</f>
        <v/>
      </c>
      <c r="U81" s="26" t="str">
        <f>IF($A81="","",MAX(0,I81-(Q81+M81)))</f>
        <v/>
      </c>
      <c r="V81" s="27" t="str">
        <f>IF($A81="","",U81*E81)</f>
        <v/>
      </c>
      <c r="W81" s="28" t="str">
        <f>IF($A81="","",IF(R81&gt;0,"At risk",IF(U81&gt;0,"Excess","Balanced")))</f>
        <v/>
      </c>
      <c r="X81" s="28" t="str">
        <f>IF($A81="","",IF(N81="","Unavailable",IF(N81&gt;Settings!$B$3,"Positive",IF(N81=Settings!$B$3,"Neutral","Negative"))))</f>
        <v/>
      </c>
      <c r="Y81" s="28" t="str">
        <f>IF($A81="","",IF(W81="At risk",IF(X81="Unavailable","Replenish; lower ad priority until the delivery lands (no POAS: check margin)",IF(X81="Negative","Fix the economics before reordering","Replenish; lower ad priority until the delivery lands")),IF(W81="Excess",IF(X81="Unavailable","Hold the next order; promote while profitable (no POAS: check margin)",IF(X81="Negative","Deprioritise: review price, cost and clearance","Hold the next order; promote while profitable")),IF(X81="Negative","Keep stock lean; review price and cost","Keep: reorder on the usual date"))))</f>
        <v/>
      </c>
      <c r="Z81" s="28" t="str">
        <f>IF($A81="","",IF(W81="At risk",TEXT(R81,"0")&amp;" units short before the delivery",IF(W81="Excess",TEXT(U81,"0")&amp;" units above demand to delivery plus safety stock","Stock covers demand to the delivery"))&amp;IF(N81="","; no POAS","; POAS "&amp;TEXT(N81,"0.0#")&amp;" vs break-even "&amp;TEXT(Settings!$B$3,"0.0#"))&amp;IF(AND(W81="At risk",OR(L81="",L81=0)),"; no confirmed order",""))</f>
        <v/>
      </c>
      <c r="AA81" s="28" t="str">
        <f>IF($A81="","",IF(W81="At risk","Forecast, purchase order date and quantity, safety stock, margin",IF(W81="Excess","Season, product lifecycle, price floor, committed stock, returns","Season and returns before the next order")))</f>
        <v/>
      </c>
    </row>
    <row r="82" spans="1:27" x14ac:dyDescent="0.25">
      <c r="A82" s="17"/>
      <c r="B82" s="17"/>
      <c r="C82" s="17"/>
      <c r="D82" s="18"/>
      <c r="E82" s="18"/>
      <c r="F82" s="18"/>
      <c r="G82" s="18"/>
      <c r="H82" s="19"/>
      <c r="I82" s="20"/>
      <c r="J82" s="21"/>
      <c r="K82" s="22"/>
      <c r="L82" s="20"/>
      <c r="M82" s="20"/>
      <c r="N82" s="23"/>
      <c r="O82" s="24" t="str">
        <f>IF($A82="","",IF(G82&gt;0,F82/G82,""))</f>
        <v/>
      </c>
      <c r="P82" s="25" t="str">
        <f>IF($A82="","",IF(H82&gt;0,I82/H82,"No demand"))</f>
        <v/>
      </c>
      <c r="Q82" s="26" t="str">
        <f>IF($A82="","",H82*J82)</f>
        <v/>
      </c>
      <c r="R82" s="26" t="str">
        <f>IF($A82="","",MAX(0,Q82-I82))</f>
        <v/>
      </c>
      <c r="S82" s="27" t="str">
        <f>IF($A82="","",R82*D82)</f>
        <v/>
      </c>
      <c r="T82" s="27" t="str">
        <f>IF($A82="","",R82*(D82-E82))</f>
        <v/>
      </c>
      <c r="U82" s="26" t="str">
        <f>IF($A82="","",MAX(0,I82-(Q82+M82)))</f>
        <v/>
      </c>
      <c r="V82" s="27" t="str">
        <f>IF($A82="","",U82*E82)</f>
        <v/>
      </c>
      <c r="W82" s="28" t="str">
        <f>IF($A82="","",IF(R82&gt;0,"At risk",IF(U82&gt;0,"Excess","Balanced")))</f>
        <v/>
      </c>
      <c r="X82" s="28" t="str">
        <f>IF($A82="","",IF(N82="","Unavailable",IF(N82&gt;Settings!$B$3,"Positive",IF(N82=Settings!$B$3,"Neutral","Negative"))))</f>
        <v/>
      </c>
      <c r="Y82" s="28" t="str">
        <f>IF($A82="","",IF(W82="At risk",IF(X82="Unavailable","Replenish; lower ad priority until the delivery lands (no POAS: check margin)",IF(X82="Negative","Fix the economics before reordering","Replenish; lower ad priority until the delivery lands")),IF(W82="Excess",IF(X82="Unavailable","Hold the next order; promote while profitable (no POAS: check margin)",IF(X82="Negative","Deprioritise: review price, cost and clearance","Hold the next order; promote while profitable")),IF(X82="Negative","Keep stock lean; review price and cost","Keep: reorder on the usual date"))))</f>
        <v/>
      </c>
      <c r="Z82" s="28" t="str">
        <f>IF($A82="","",IF(W82="At risk",TEXT(R82,"0")&amp;" units short before the delivery",IF(W82="Excess",TEXT(U82,"0")&amp;" units above demand to delivery plus safety stock","Stock covers demand to the delivery"))&amp;IF(N82="","; no POAS","; POAS "&amp;TEXT(N82,"0.0#")&amp;" vs break-even "&amp;TEXT(Settings!$B$3,"0.0#"))&amp;IF(AND(W82="At risk",OR(L82="",L82=0)),"; no confirmed order",""))</f>
        <v/>
      </c>
      <c r="AA82" s="28" t="str">
        <f>IF($A82="","",IF(W82="At risk","Forecast, purchase order date and quantity, safety stock, margin",IF(W82="Excess","Season, product lifecycle, price floor, committed stock, returns","Season and returns before the next order")))</f>
        <v/>
      </c>
    </row>
    <row r="83" spans="1:27" x14ac:dyDescent="0.25">
      <c r="A83" s="17"/>
      <c r="B83" s="17"/>
      <c r="C83" s="17"/>
      <c r="D83" s="18"/>
      <c r="E83" s="18"/>
      <c r="F83" s="18"/>
      <c r="G83" s="18"/>
      <c r="H83" s="19"/>
      <c r="I83" s="20"/>
      <c r="J83" s="21"/>
      <c r="K83" s="22"/>
      <c r="L83" s="20"/>
      <c r="M83" s="20"/>
      <c r="N83" s="23"/>
      <c r="O83" s="24" t="str">
        <f>IF($A83="","",IF(G83&gt;0,F83/G83,""))</f>
        <v/>
      </c>
      <c r="P83" s="25" t="str">
        <f>IF($A83="","",IF(H83&gt;0,I83/H83,"No demand"))</f>
        <v/>
      </c>
      <c r="Q83" s="26" t="str">
        <f>IF($A83="","",H83*J83)</f>
        <v/>
      </c>
      <c r="R83" s="26" t="str">
        <f>IF($A83="","",MAX(0,Q83-I83))</f>
        <v/>
      </c>
      <c r="S83" s="27" t="str">
        <f>IF($A83="","",R83*D83)</f>
        <v/>
      </c>
      <c r="T83" s="27" t="str">
        <f>IF($A83="","",R83*(D83-E83))</f>
        <v/>
      </c>
      <c r="U83" s="26" t="str">
        <f>IF($A83="","",MAX(0,I83-(Q83+M83)))</f>
        <v/>
      </c>
      <c r="V83" s="27" t="str">
        <f>IF($A83="","",U83*E83)</f>
        <v/>
      </c>
      <c r="W83" s="28" t="str">
        <f>IF($A83="","",IF(R83&gt;0,"At risk",IF(U83&gt;0,"Excess","Balanced")))</f>
        <v/>
      </c>
      <c r="X83" s="28" t="str">
        <f>IF($A83="","",IF(N83="","Unavailable",IF(N83&gt;Settings!$B$3,"Positive",IF(N83=Settings!$B$3,"Neutral","Negative"))))</f>
        <v/>
      </c>
      <c r="Y83" s="28" t="str">
        <f>IF($A83="","",IF(W83="At risk",IF(X83="Unavailable","Replenish; lower ad priority until the delivery lands (no POAS: check margin)",IF(X83="Negative","Fix the economics before reordering","Replenish; lower ad priority until the delivery lands")),IF(W83="Excess",IF(X83="Unavailable","Hold the next order; promote while profitable (no POAS: check margin)",IF(X83="Negative","Deprioritise: review price, cost and clearance","Hold the next order; promote while profitable")),IF(X83="Negative","Keep stock lean; review price and cost","Keep: reorder on the usual date"))))</f>
        <v/>
      </c>
      <c r="Z83" s="28" t="str">
        <f>IF($A83="","",IF(W83="At risk",TEXT(R83,"0")&amp;" units short before the delivery",IF(W83="Excess",TEXT(U83,"0")&amp;" units above demand to delivery plus safety stock","Stock covers demand to the delivery"))&amp;IF(N83="","; no POAS","; POAS "&amp;TEXT(N83,"0.0#")&amp;" vs break-even "&amp;TEXT(Settings!$B$3,"0.0#"))&amp;IF(AND(W83="At risk",OR(L83="",L83=0)),"; no confirmed order",""))</f>
        <v/>
      </c>
      <c r="AA83" s="28" t="str">
        <f>IF($A83="","",IF(W83="At risk","Forecast, purchase order date and quantity, safety stock, margin",IF(W83="Excess","Season, product lifecycle, price floor, committed stock, returns","Season and returns before the next order")))</f>
        <v/>
      </c>
    </row>
    <row r="84" spans="1:27" x14ac:dyDescent="0.25">
      <c r="A84" s="17"/>
      <c r="B84" s="17"/>
      <c r="C84" s="17"/>
      <c r="D84" s="18"/>
      <c r="E84" s="18"/>
      <c r="F84" s="18"/>
      <c r="G84" s="18"/>
      <c r="H84" s="19"/>
      <c r="I84" s="20"/>
      <c r="J84" s="21"/>
      <c r="K84" s="22"/>
      <c r="L84" s="20"/>
      <c r="M84" s="20"/>
      <c r="N84" s="23"/>
      <c r="O84" s="24" t="str">
        <f>IF($A84="","",IF(G84&gt;0,F84/G84,""))</f>
        <v/>
      </c>
      <c r="P84" s="25" t="str">
        <f>IF($A84="","",IF(H84&gt;0,I84/H84,"No demand"))</f>
        <v/>
      </c>
      <c r="Q84" s="26" t="str">
        <f>IF($A84="","",H84*J84)</f>
        <v/>
      </c>
      <c r="R84" s="26" t="str">
        <f>IF($A84="","",MAX(0,Q84-I84))</f>
        <v/>
      </c>
      <c r="S84" s="27" t="str">
        <f>IF($A84="","",R84*D84)</f>
        <v/>
      </c>
      <c r="T84" s="27" t="str">
        <f>IF($A84="","",R84*(D84-E84))</f>
        <v/>
      </c>
      <c r="U84" s="26" t="str">
        <f>IF($A84="","",MAX(0,I84-(Q84+M84)))</f>
        <v/>
      </c>
      <c r="V84" s="27" t="str">
        <f>IF($A84="","",U84*E84)</f>
        <v/>
      </c>
      <c r="W84" s="28" t="str">
        <f>IF($A84="","",IF(R84&gt;0,"At risk",IF(U84&gt;0,"Excess","Balanced")))</f>
        <v/>
      </c>
      <c r="X84" s="28" t="str">
        <f>IF($A84="","",IF(N84="","Unavailable",IF(N84&gt;Settings!$B$3,"Positive",IF(N84=Settings!$B$3,"Neutral","Negative"))))</f>
        <v/>
      </c>
      <c r="Y84" s="28" t="str">
        <f>IF($A84="","",IF(W84="At risk",IF(X84="Unavailable","Replenish; lower ad priority until the delivery lands (no POAS: check margin)",IF(X84="Negative","Fix the economics before reordering","Replenish; lower ad priority until the delivery lands")),IF(W84="Excess",IF(X84="Unavailable","Hold the next order; promote while profitable (no POAS: check margin)",IF(X84="Negative","Deprioritise: review price, cost and clearance","Hold the next order; promote while profitable")),IF(X84="Negative","Keep stock lean; review price and cost","Keep: reorder on the usual date"))))</f>
        <v/>
      </c>
      <c r="Z84" s="28" t="str">
        <f>IF($A84="","",IF(W84="At risk",TEXT(R84,"0")&amp;" units short before the delivery",IF(W84="Excess",TEXT(U84,"0")&amp;" units above demand to delivery plus safety stock","Stock covers demand to the delivery"))&amp;IF(N84="","; no POAS","; POAS "&amp;TEXT(N84,"0.0#")&amp;" vs break-even "&amp;TEXT(Settings!$B$3,"0.0#"))&amp;IF(AND(W84="At risk",OR(L84="",L84=0)),"; no confirmed order",""))</f>
        <v/>
      </c>
      <c r="AA84" s="28" t="str">
        <f>IF($A84="","",IF(W84="At risk","Forecast, purchase order date and quantity, safety stock, margin",IF(W84="Excess","Season, product lifecycle, price floor, committed stock, returns","Season and returns before the next order")))</f>
        <v/>
      </c>
    </row>
    <row r="85" spans="1:27" x14ac:dyDescent="0.25">
      <c r="A85" s="17"/>
      <c r="B85" s="17"/>
      <c r="C85" s="17"/>
      <c r="D85" s="18"/>
      <c r="E85" s="18"/>
      <c r="F85" s="18"/>
      <c r="G85" s="18"/>
      <c r="H85" s="19"/>
      <c r="I85" s="20"/>
      <c r="J85" s="21"/>
      <c r="K85" s="22"/>
      <c r="L85" s="20"/>
      <c r="M85" s="20"/>
      <c r="N85" s="23"/>
      <c r="O85" s="24" t="str">
        <f>IF($A85="","",IF(G85&gt;0,F85/G85,""))</f>
        <v/>
      </c>
      <c r="P85" s="25" t="str">
        <f>IF($A85="","",IF(H85&gt;0,I85/H85,"No demand"))</f>
        <v/>
      </c>
      <c r="Q85" s="26" t="str">
        <f>IF($A85="","",H85*J85)</f>
        <v/>
      </c>
      <c r="R85" s="26" t="str">
        <f>IF($A85="","",MAX(0,Q85-I85))</f>
        <v/>
      </c>
      <c r="S85" s="27" t="str">
        <f>IF($A85="","",R85*D85)</f>
        <v/>
      </c>
      <c r="T85" s="27" t="str">
        <f>IF($A85="","",R85*(D85-E85))</f>
        <v/>
      </c>
      <c r="U85" s="26" t="str">
        <f>IF($A85="","",MAX(0,I85-(Q85+M85)))</f>
        <v/>
      </c>
      <c r="V85" s="27" t="str">
        <f>IF($A85="","",U85*E85)</f>
        <v/>
      </c>
      <c r="W85" s="28" t="str">
        <f>IF($A85="","",IF(R85&gt;0,"At risk",IF(U85&gt;0,"Excess","Balanced")))</f>
        <v/>
      </c>
      <c r="X85" s="28" t="str">
        <f>IF($A85="","",IF(N85="","Unavailable",IF(N85&gt;Settings!$B$3,"Positive",IF(N85=Settings!$B$3,"Neutral","Negative"))))</f>
        <v/>
      </c>
      <c r="Y85" s="28" t="str">
        <f>IF($A85="","",IF(W85="At risk",IF(X85="Unavailable","Replenish; lower ad priority until the delivery lands (no POAS: check margin)",IF(X85="Negative","Fix the economics before reordering","Replenish; lower ad priority until the delivery lands")),IF(W85="Excess",IF(X85="Unavailable","Hold the next order; promote while profitable (no POAS: check margin)",IF(X85="Negative","Deprioritise: review price, cost and clearance","Hold the next order; promote while profitable")),IF(X85="Negative","Keep stock lean; review price and cost","Keep: reorder on the usual date"))))</f>
        <v/>
      </c>
      <c r="Z85" s="28" t="str">
        <f>IF($A85="","",IF(W85="At risk",TEXT(R85,"0")&amp;" units short before the delivery",IF(W85="Excess",TEXT(U85,"0")&amp;" units above demand to delivery plus safety stock","Stock covers demand to the delivery"))&amp;IF(N85="","; no POAS","; POAS "&amp;TEXT(N85,"0.0#")&amp;" vs break-even "&amp;TEXT(Settings!$B$3,"0.0#"))&amp;IF(AND(W85="At risk",OR(L85="",L85=0)),"; no confirmed order",""))</f>
        <v/>
      </c>
      <c r="AA85" s="28" t="str">
        <f>IF($A85="","",IF(W85="At risk","Forecast, purchase order date and quantity, safety stock, margin",IF(W85="Excess","Season, product lifecycle, price floor, committed stock, returns","Season and returns before the next order")))</f>
        <v/>
      </c>
    </row>
    <row r="86" spans="1:27" x14ac:dyDescent="0.25">
      <c r="A86" s="17"/>
      <c r="B86" s="17"/>
      <c r="C86" s="17"/>
      <c r="D86" s="18"/>
      <c r="E86" s="18"/>
      <c r="F86" s="18"/>
      <c r="G86" s="18"/>
      <c r="H86" s="19"/>
      <c r="I86" s="20"/>
      <c r="J86" s="21"/>
      <c r="K86" s="22"/>
      <c r="L86" s="20"/>
      <c r="M86" s="20"/>
      <c r="N86" s="23"/>
      <c r="O86" s="24" t="str">
        <f>IF($A86="","",IF(G86&gt;0,F86/G86,""))</f>
        <v/>
      </c>
      <c r="P86" s="25" t="str">
        <f>IF($A86="","",IF(H86&gt;0,I86/H86,"No demand"))</f>
        <v/>
      </c>
      <c r="Q86" s="26" t="str">
        <f>IF($A86="","",H86*J86)</f>
        <v/>
      </c>
      <c r="R86" s="26" t="str">
        <f>IF($A86="","",MAX(0,Q86-I86))</f>
        <v/>
      </c>
      <c r="S86" s="27" t="str">
        <f>IF($A86="","",R86*D86)</f>
        <v/>
      </c>
      <c r="T86" s="27" t="str">
        <f>IF($A86="","",R86*(D86-E86))</f>
        <v/>
      </c>
      <c r="U86" s="26" t="str">
        <f>IF($A86="","",MAX(0,I86-(Q86+M86)))</f>
        <v/>
      </c>
      <c r="V86" s="27" t="str">
        <f>IF($A86="","",U86*E86)</f>
        <v/>
      </c>
      <c r="W86" s="28" t="str">
        <f>IF($A86="","",IF(R86&gt;0,"At risk",IF(U86&gt;0,"Excess","Balanced")))</f>
        <v/>
      </c>
      <c r="X86" s="28" t="str">
        <f>IF($A86="","",IF(N86="","Unavailable",IF(N86&gt;Settings!$B$3,"Positive",IF(N86=Settings!$B$3,"Neutral","Negative"))))</f>
        <v/>
      </c>
      <c r="Y86" s="28" t="str">
        <f>IF($A86="","",IF(W86="At risk",IF(X86="Unavailable","Replenish; lower ad priority until the delivery lands (no POAS: check margin)",IF(X86="Negative","Fix the economics before reordering","Replenish; lower ad priority until the delivery lands")),IF(W86="Excess",IF(X86="Unavailable","Hold the next order; promote while profitable (no POAS: check margin)",IF(X86="Negative","Deprioritise: review price, cost and clearance","Hold the next order; promote while profitable")),IF(X86="Negative","Keep stock lean; review price and cost","Keep: reorder on the usual date"))))</f>
        <v/>
      </c>
      <c r="Z86" s="28" t="str">
        <f>IF($A86="","",IF(W86="At risk",TEXT(R86,"0")&amp;" units short before the delivery",IF(W86="Excess",TEXT(U86,"0")&amp;" units above demand to delivery plus safety stock","Stock covers demand to the delivery"))&amp;IF(N86="","; no POAS","; POAS "&amp;TEXT(N86,"0.0#")&amp;" vs break-even "&amp;TEXT(Settings!$B$3,"0.0#"))&amp;IF(AND(W86="At risk",OR(L86="",L86=0)),"; no confirmed order",""))</f>
        <v/>
      </c>
      <c r="AA86" s="28" t="str">
        <f>IF($A86="","",IF(W86="At risk","Forecast, purchase order date and quantity, safety stock, margin",IF(W86="Excess","Season, product lifecycle, price floor, committed stock, returns","Season and returns before the next order")))</f>
        <v/>
      </c>
    </row>
    <row r="87" spans="1:27" x14ac:dyDescent="0.25">
      <c r="A87" s="17"/>
      <c r="B87" s="17"/>
      <c r="C87" s="17"/>
      <c r="D87" s="18"/>
      <c r="E87" s="18"/>
      <c r="F87" s="18"/>
      <c r="G87" s="18"/>
      <c r="H87" s="19"/>
      <c r="I87" s="20"/>
      <c r="J87" s="21"/>
      <c r="K87" s="22"/>
      <c r="L87" s="20"/>
      <c r="M87" s="20"/>
      <c r="N87" s="23"/>
      <c r="O87" s="24" t="str">
        <f>IF($A87="","",IF(G87&gt;0,F87/G87,""))</f>
        <v/>
      </c>
      <c r="P87" s="25" t="str">
        <f>IF($A87="","",IF(H87&gt;0,I87/H87,"No demand"))</f>
        <v/>
      </c>
      <c r="Q87" s="26" t="str">
        <f>IF($A87="","",H87*J87)</f>
        <v/>
      </c>
      <c r="R87" s="26" t="str">
        <f>IF($A87="","",MAX(0,Q87-I87))</f>
        <v/>
      </c>
      <c r="S87" s="27" t="str">
        <f>IF($A87="","",R87*D87)</f>
        <v/>
      </c>
      <c r="T87" s="27" t="str">
        <f>IF($A87="","",R87*(D87-E87))</f>
        <v/>
      </c>
      <c r="U87" s="26" t="str">
        <f>IF($A87="","",MAX(0,I87-(Q87+M87)))</f>
        <v/>
      </c>
      <c r="V87" s="27" t="str">
        <f>IF($A87="","",U87*E87)</f>
        <v/>
      </c>
      <c r="W87" s="28" t="str">
        <f>IF($A87="","",IF(R87&gt;0,"At risk",IF(U87&gt;0,"Excess","Balanced")))</f>
        <v/>
      </c>
      <c r="X87" s="28" t="str">
        <f>IF($A87="","",IF(N87="","Unavailable",IF(N87&gt;Settings!$B$3,"Positive",IF(N87=Settings!$B$3,"Neutral","Negative"))))</f>
        <v/>
      </c>
      <c r="Y87" s="28" t="str">
        <f>IF($A87="","",IF(W87="At risk",IF(X87="Unavailable","Replenish; lower ad priority until the delivery lands (no POAS: check margin)",IF(X87="Negative","Fix the economics before reordering","Replenish; lower ad priority until the delivery lands")),IF(W87="Excess",IF(X87="Unavailable","Hold the next order; promote while profitable (no POAS: check margin)",IF(X87="Negative","Deprioritise: review price, cost and clearance","Hold the next order; promote while profitable")),IF(X87="Negative","Keep stock lean; review price and cost","Keep: reorder on the usual date"))))</f>
        <v/>
      </c>
      <c r="Z87" s="28" t="str">
        <f>IF($A87="","",IF(W87="At risk",TEXT(R87,"0")&amp;" units short before the delivery",IF(W87="Excess",TEXT(U87,"0")&amp;" units above demand to delivery plus safety stock","Stock covers demand to the delivery"))&amp;IF(N87="","; no POAS","; POAS "&amp;TEXT(N87,"0.0#")&amp;" vs break-even "&amp;TEXT(Settings!$B$3,"0.0#"))&amp;IF(AND(W87="At risk",OR(L87="",L87=0)),"; no confirmed order",""))</f>
        <v/>
      </c>
      <c r="AA87" s="28" t="str">
        <f>IF($A87="","",IF(W87="At risk","Forecast, purchase order date and quantity, safety stock, margin",IF(W87="Excess","Season, product lifecycle, price floor, committed stock, returns","Season and returns before the next order")))</f>
        <v/>
      </c>
    </row>
    <row r="88" spans="1:27" x14ac:dyDescent="0.25">
      <c r="A88" s="17"/>
      <c r="B88" s="17"/>
      <c r="C88" s="17"/>
      <c r="D88" s="18"/>
      <c r="E88" s="18"/>
      <c r="F88" s="18"/>
      <c r="G88" s="18"/>
      <c r="H88" s="19"/>
      <c r="I88" s="20"/>
      <c r="J88" s="21"/>
      <c r="K88" s="22"/>
      <c r="L88" s="20"/>
      <c r="M88" s="20"/>
      <c r="N88" s="23"/>
      <c r="O88" s="24" t="str">
        <f>IF($A88="","",IF(G88&gt;0,F88/G88,""))</f>
        <v/>
      </c>
      <c r="P88" s="25" t="str">
        <f>IF($A88="","",IF(H88&gt;0,I88/H88,"No demand"))</f>
        <v/>
      </c>
      <c r="Q88" s="26" t="str">
        <f>IF($A88="","",H88*J88)</f>
        <v/>
      </c>
      <c r="R88" s="26" t="str">
        <f>IF($A88="","",MAX(0,Q88-I88))</f>
        <v/>
      </c>
      <c r="S88" s="27" t="str">
        <f>IF($A88="","",R88*D88)</f>
        <v/>
      </c>
      <c r="T88" s="27" t="str">
        <f>IF($A88="","",R88*(D88-E88))</f>
        <v/>
      </c>
      <c r="U88" s="26" t="str">
        <f>IF($A88="","",MAX(0,I88-(Q88+M88)))</f>
        <v/>
      </c>
      <c r="V88" s="27" t="str">
        <f>IF($A88="","",U88*E88)</f>
        <v/>
      </c>
      <c r="W88" s="28" t="str">
        <f>IF($A88="","",IF(R88&gt;0,"At risk",IF(U88&gt;0,"Excess","Balanced")))</f>
        <v/>
      </c>
      <c r="X88" s="28" t="str">
        <f>IF($A88="","",IF(N88="","Unavailable",IF(N88&gt;Settings!$B$3,"Positive",IF(N88=Settings!$B$3,"Neutral","Negative"))))</f>
        <v/>
      </c>
      <c r="Y88" s="28" t="str">
        <f>IF($A88="","",IF(W88="At risk",IF(X88="Unavailable","Replenish; lower ad priority until the delivery lands (no POAS: check margin)",IF(X88="Negative","Fix the economics before reordering","Replenish; lower ad priority until the delivery lands")),IF(W88="Excess",IF(X88="Unavailable","Hold the next order; promote while profitable (no POAS: check margin)",IF(X88="Negative","Deprioritise: review price, cost and clearance","Hold the next order; promote while profitable")),IF(X88="Negative","Keep stock lean; review price and cost","Keep: reorder on the usual date"))))</f>
        <v/>
      </c>
      <c r="Z88" s="28" t="str">
        <f>IF($A88="","",IF(W88="At risk",TEXT(R88,"0")&amp;" units short before the delivery",IF(W88="Excess",TEXT(U88,"0")&amp;" units above demand to delivery plus safety stock","Stock covers demand to the delivery"))&amp;IF(N88="","; no POAS","; POAS "&amp;TEXT(N88,"0.0#")&amp;" vs break-even "&amp;TEXT(Settings!$B$3,"0.0#"))&amp;IF(AND(W88="At risk",OR(L88="",L88=0)),"; no confirmed order",""))</f>
        <v/>
      </c>
      <c r="AA88" s="28" t="str">
        <f>IF($A88="","",IF(W88="At risk","Forecast, purchase order date and quantity, safety stock, margin",IF(W88="Excess","Season, product lifecycle, price floor, committed stock, returns","Season and returns before the next order")))</f>
        <v/>
      </c>
    </row>
    <row r="89" spans="1:27" x14ac:dyDescent="0.25">
      <c r="A89" s="17"/>
      <c r="B89" s="17"/>
      <c r="C89" s="17"/>
      <c r="D89" s="18"/>
      <c r="E89" s="18"/>
      <c r="F89" s="18"/>
      <c r="G89" s="18"/>
      <c r="H89" s="19"/>
      <c r="I89" s="20"/>
      <c r="J89" s="21"/>
      <c r="K89" s="22"/>
      <c r="L89" s="20"/>
      <c r="M89" s="20"/>
      <c r="N89" s="23"/>
      <c r="O89" s="24" t="str">
        <f>IF($A89="","",IF(G89&gt;0,F89/G89,""))</f>
        <v/>
      </c>
      <c r="P89" s="25" t="str">
        <f>IF($A89="","",IF(H89&gt;0,I89/H89,"No demand"))</f>
        <v/>
      </c>
      <c r="Q89" s="26" t="str">
        <f>IF($A89="","",H89*J89)</f>
        <v/>
      </c>
      <c r="R89" s="26" t="str">
        <f>IF($A89="","",MAX(0,Q89-I89))</f>
        <v/>
      </c>
      <c r="S89" s="27" t="str">
        <f>IF($A89="","",R89*D89)</f>
        <v/>
      </c>
      <c r="T89" s="27" t="str">
        <f>IF($A89="","",R89*(D89-E89))</f>
        <v/>
      </c>
      <c r="U89" s="26" t="str">
        <f>IF($A89="","",MAX(0,I89-(Q89+M89)))</f>
        <v/>
      </c>
      <c r="V89" s="27" t="str">
        <f>IF($A89="","",U89*E89)</f>
        <v/>
      </c>
      <c r="W89" s="28" t="str">
        <f>IF($A89="","",IF(R89&gt;0,"At risk",IF(U89&gt;0,"Excess","Balanced")))</f>
        <v/>
      </c>
      <c r="X89" s="28" t="str">
        <f>IF($A89="","",IF(N89="","Unavailable",IF(N89&gt;Settings!$B$3,"Positive",IF(N89=Settings!$B$3,"Neutral","Negative"))))</f>
        <v/>
      </c>
      <c r="Y89" s="28" t="str">
        <f>IF($A89="","",IF(W89="At risk",IF(X89="Unavailable","Replenish; lower ad priority until the delivery lands (no POAS: check margin)",IF(X89="Negative","Fix the economics before reordering","Replenish; lower ad priority until the delivery lands")),IF(W89="Excess",IF(X89="Unavailable","Hold the next order; promote while profitable (no POAS: check margin)",IF(X89="Negative","Deprioritise: review price, cost and clearance","Hold the next order; promote while profitable")),IF(X89="Negative","Keep stock lean; review price and cost","Keep: reorder on the usual date"))))</f>
        <v/>
      </c>
      <c r="Z89" s="28" t="str">
        <f>IF($A89="","",IF(W89="At risk",TEXT(R89,"0")&amp;" units short before the delivery",IF(W89="Excess",TEXT(U89,"0")&amp;" units above demand to delivery plus safety stock","Stock covers demand to the delivery"))&amp;IF(N89="","; no POAS","; POAS "&amp;TEXT(N89,"0.0#")&amp;" vs break-even "&amp;TEXT(Settings!$B$3,"0.0#"))&amp;IF(AND(W89="At risk",OR(L89="",L89=0)),"; no confirmed order",""))</f>
        <v/>
      </c>
      <c r="AA89" s="28" t="str">
        <f>IF($A89="","",IF(W89="At risk","Forecast, purchase order date and quantity, safety stock, margin",IF(W89="Excess","Season, product lifecycle, price floor, committed stock, returns","Season and returns before the next order")))</f>
        <v/>
      </c>
    </row>
    <row r="90" spans="1:27" x14ac:dyDescent="0.25">
      <c r="A90" s="17"/>
      <c r="B90" s="17"/>
      <c r="C90" s="17"/>
      <c r="D90" s="18"/>
      <c r="E90" s="18"/>
      <c r="F90" s="18"/>
      <c r="G90" s="18"/>
      <c r="H90" s="19"/>
      <c r="I90" s="20"/>
      <c r="J90" s="21"/>
      <c r="K90" s="22"/>
      <c r="L90" s="20"/>
      <c r="M90" s="20"/>
      <c r="N90" s="23"/>
      <c r="O90" s="24" t="str">
        <f>IF($A90="","",IF(G90&gt;0,F90/G90,""))</f>
        <v/>
      </c>
      <c r="P90" s="25" t="str">
        <f>IF($A90="","",IF(H90&gt;0,I90/H90,"No demand"))</f>
        <v/>
      </c>
      <c r="Q90" s="26" t="str">
        <f>IF($A90="","",H90*J90)</f>
        <v/>
      </c>
      <c r="R90" s="26" t="str">
        <f>IF($A90="","",MAX(0,Q90-I90))</f>
        <v/>
      </c>
      <c r="S90" s="27" t="str">
        <f>IF($A90="","",R90*D90)</f>
        <v/>
      </c>
      <c r="T90" s="27" t="str">
        <f>IF($A90="","",R90*(D90-E90))</f>
        <v/>
      </c>
      <c r="U90" s="26" t="str">
        <f>IF($A90="","",MAX(0,I90-(Q90+M90)))</f>
        <v/>
      </c>
      <c r="V90" s="27" t="str">
        <f>IF($A90="","",U90*E90)</f>
        <v/>
      </c>
      <c r="W90" s="28" t="str">
        <f>IF($A90="","",IF(R90&gt;0,"At risk",IF(U90&gt;0,"Excess","Balanced")))</f>
        <v/>
      </c>
      <c r="X90" s="28" t="str">
        <f>IF($A90="","",IF(N90="","Unavailable",IF(N90&gt;Settings!$B$3,"Positive",IF(N90=Settings!$B$3,"Neutral","Negative"))))</f>
        <v/>
      </c>
      <c r="Y90" s="28" t="str">
        <f>IF($A90="","",IF(W90="At risk",IF(X90="Unavailable","Replenish; lower ad priority until the delivery lands (no POAS: check margin)",IF(X90="Negative","Fix the economics before reordering","Replenish; lower ad priority until the delivery lands")),IF(W90="Excess",IF(X90="Unavailable","Hold the next order; promote while profitable (no POAS: check margin)",IF(X90="Negative","Deprioritise: review price, cost and clearance","Hold the next order; promote while profitable")),IF(X90="Negative","Keep stock lean; review price and cost","Keep: reorder on the usual date"))))</f>
        <v/>
      </c>
      <c r="Z90" s="28" t="str">
        <f>IF($A90="","",IF(W90="At risk",TEXT(R90,"0")&amp;" units short before the delivery",IF(W90="Excess",TEXT(U90,"0")&amp;" units above demand to delivery plus safety stock","Stock covers demand to the delivery"))&amp;IF(N90="","; no POAS","; POAS "&amp;TEXT(N90,"0.0#")&amp;" vs break-even "&amp;TEXT(Settings!$B$3,"0.0#"))&amp;IF(AND(W90="At risk",OR(L90="",L90=0)),"; no confirmed order",""))</f>
        <v/>
      </c>
      <c r="AA90" s="28" t="str">
        <f>IF($A90="","",IF(W90="At risk","Forecast, purchase order date and quantity, safety stock, margin",IF(W90="Excess","Season, product lifecycle, price floor, committed stock, returns","Season and returns before the next order")))</f>
        <v/>
      </c>
    </row>
    <row r="91" spans="1:27" x14ac:dyDescent="0.25">
      <c r="A91" s="17"/>
      <c r="B91" s="17"/>
      <c r="C91" s="17"/>
      <c r="D91" s="18"/>
      <c r="E91" s="18"/>
      <c r="F91" s="18"/>
      <c r="G91" s="18"/>
      <c r="H91" s="19"/>
      <c r="I91" s="20"/>
      <c r="J91" s="21"/>
      <c r="K91" s="22"/>
      <c r="L91" s="20"/>
      <c r="M91" s="20"/>
      <c r="N91" s="23"/>
      <c r="O91" s="24" t="str">
        <f>IF($A91="","",IF(G91&gt;0,F91/G91,""))</f>
        <v/>
      </c>
      <c r="P91" s="25" t="str">
        <f>IF($A91="","",IF(H91&gt;0,I91/H91,"No demand"))</f>
        <v/>
      </c>
      <c r="Q91" s="26" t="str">
        <f>IF($A91="","",H91*J91)</f>
        <v/>
      </c>
      <c r="R91" s="26" t="str">
        <f>IF($A91="","",MAX(0,Q91-I91))</f>
        <v/>
      </c>
      <c r="S91" s="27" t="str">
        <f>IF($A91="","",R91*D91)</f>
        <v/>
      </c>
      <c r="T91" s="27" t="str">
        <f>IF($A91="","",R91*(D91-E91))</f>
        <v/>
      </c>
      <c r="U91" s="26" t="str">
        <f>IF($A91="","",MAX(0,I91-(Q91+M91)))</f>
        <v/>
      </c>
      <c r="V91" s="27" t="str">
        <f>IF($A91="","",U91*E91)</f>
        <v/>
      </c>
      <c r="W91" s="28" t="str">
        <f>IF($A91="","",IF(R91&gt;0,"At risk",IF(U91&gt;0,"Excess","Balanced")))</f>
        <v/>
      </c>
      <c r="X91" s="28" t="str">
        <f>IF($A91="","",IF(N91="","Unavailable",IF(N91&gt;Settings!$B$3,"Positive",IF(N91=Settings!$B$3,"Neutral","Negative"))))</f>
        <v/>
      </c>
      <c r="Y91" s="28" t="str">
        <f>IF($A91="","",IF(W91="At risk",IF(X91="Unavailable","Replenish; lower ad priority until the delivery lands (no POAS: check margin)",IF(X91="Negative","Fix the economics before reordering","Replenish; lower ad priority until the delivery lands")),IF(W91="Excess",IF(X91="Unavailable","Hold the next order; promote while profitable (no POAS: check margin)",IF(X91="Negative","Deprioritise: review price, cost and clearance","Hold the next order; promote while profitable")),IF(X91="Negative","Keep stock lean; review price and cost","Keep: reorder on the usual date"))))</f>
        <v/>
      </c>
      <c r="Z91" s="28" t="str">
        <f>IF($A91="","",IF(W91="At risk",TEXT(R91,"0")&amp;" units short before the delivery",IF(W91="Excess",TEXT(U91,"0")&amp;" units above demand to delivery plus safety stock","Stock covers demand to the delivery"))&amp;IF(N91="","; no POAS","; POAS "&amp;TEXT(N91,"0.0#")&amp;" vs break-even "&amp;TEXT(Settings!$B$3,"0.0#"))&amp;IF(AND(W91="At risk",OR(L91="",L91=0)),"; no confirmed order",""))</f>
        <v/>
      </c>
      <c r="AA91" s="28" t="str">
        <f>IF($A91="","",IF(W91="At risk","Forecast, purchase order date and quantity, safety stock, margin",IF(W91="Excess","Season, product lifecycle, price floor, committed stock, returns","Season and returns before the next order")))</f>
        <v/>
      </c>
    </row>
    <row r="92" spans="1:27" x14ac:dyDescent="0.25">
      <c r="A92" s="17"/>
      <c r="B92" s="17"/>
      <c r="C92" s="17"/>
      <c r="D92" s="18"/>
      <c r="E92" s="18"/>
      <c r="F92" s="18"/>
      <c r="G92" s="18"/>
      <c r="H92" s="19"/>
      <c r="I92" s="20"/>
      <c r="J92" s="21"/>
      <c r="K92" s="22"/>
      <c r="L92" s="20"/>
      <c r="M92" s="20"/>
      <c r="N92" s="23"/>
      <c r="O92" s="24" t="str">
        <f>IF($A92="","",IF(G92&gt;0,F92/G92,""))</f>
        <v/>
      </c>
      <c r="P92" s="25" t="str">
        <f>IF($A92="","",IF(H92&gt;0,I92/H92,"No demand"))</f>
        <v/>
      </c>
      <c r="Q92" s="26" t="str">
        <f>IF($A92="","",H92*J92)</f>
        <v/>
      </c>
      <c r="R92" s="26" t="str">
        <f>IF($A92="","",MAX(0,Q92-I92))</f>
        <v/>
      </c>
      <c r="S92" s="27" t="str">
        <f>IF($A92="","",R92*D92)</f>
        <v/>
      </c>
      <c r="T92" s="27" t="str">
        <f>IF($A92="","",R92*(D92-E92))</f>
        <v/>
      </c>
      <c r="U92" s="26" t="str">
        <f>IF($A92="","",MAX(0,I92-(Q92+M92)))</f>
        <v/>
      </c>
      <c r="V92" s="27" t="str">
        <f>IF($A92="","",U92*E92)</f>
        <v/>
      </c>
      <c r="W92" s="28" t="str">
        <f>IF($A92="","",IF(R92&gt;0,"At risk",IF(U92&gt;0,"Excess","Balanced")))</f>
        <v/>
      </c>
      <c r="X92" s="28" t="str">
        <f>IF($A92="","",IF(N92="","Unavailable",IF(N92&gt;Settings!$B$3,"Positive",IF(N92=Settings!$B$3,"Neutral","Negative"))))</f>
        <v/>
      </c>
      <c r="Y92" s="28" t="str">
        <f>IF($A92="","",IF(W92="At risk",IF(X92="Unavailable","Replenish; lower ad priority until the delivery lands (no POAS: check margin)",IF(X92="Negative","Fix the economics before reordering","Replenish; lower ad priority until the delivery lands")),IF(W92="Excess",IF(X92="Unavailable","Hold the next order; promote while profitable (no POAS: check margin)",IF(X92="Negative","Deprioritise: review price, cost and clearance","Hold the next order; promote while profitable")),IF(X92="Negative","Keep stock lean; review price and cost","Keep: reorder on the usual date"))))</f>
        <v/>
      </c>
      <c r="Z92" s="28" t="str">
        <f>IF($A92="","",IF(W92="At risk",TEXT(R92,"0")&amp;" units short before the delivery",IF(W92="Excess",TEXT(U92,"0")&amp;" units above demand to delivery plus safety stock","Stock covers demand to the delivery"))&amp;IF(N92="","; no POAS","; POAS "&amp;TEXT(N92,"0.0#")&amp;" vs break-even "&amp;TEXT(Settings!$B$3,"0.0#"))&amp;IF(AND(W92="At risk",OR(L92="",L92=0)),"; no confirmed order",""))</f>
        <v/>
      </c>
      <c r="AA92" s="28" t="str">
        <f>IF($A92="","",IF(W92="At risk","Forecast, purchase order date and quantity, safety stock, margin",IF(W92="Excess","Season, product lifecycle, price floor, committed stock, returns","Season and returns before the next order")))</f>
        <v/>
      </c>
    </row>
    <row r="93" spans="1:27" x14ac:dyDescent="0.25">
      <c r="A93" s="17"/>
      <c r="B93" s="17"/>
      <c r="C93" s="17"/>
      <c r="D93" s="18"/>
      <c r="E93" s="18"/>
      <c r="F93" s="18"/>
      <c r="G93" s="18"/>
      <c r="H93" s="19"/>
      <c r="I93" s="20"/>
      <c r="J93" s="21"/>
      <c r="K93" s="22"/>
      <c r="L93" s="20"/>
      <c r="M93" s="20"/>
      <c r="N93" s="23"/>
      <c r="O93" s="24" t="str">
        <f>IF($A93="","",IF(G93&gt;0,F93/G93,""))</f>
        <v/>
      </c>
      <c r="P93" s="25" t="str">
        <f>IF($A93="","",IF(H93&gt;0,I93/H93,"No demand"))</f>
        <v/>
      </c>
      <c r="Q93" s="26" t="str">
        <f>IF($A93="","",H93*J93)</f>
        <v/>
      </c>
      <c r="R93" s="26" t="str">
        <f>IF($A93="","",MAX(0,Q93-I93))</f>
        <v/>
      </c>
      <c r="S93" s="27" t="str">
        <f>IF($A93="","",R93*D93)</f>
        <v/>
      </c>
      <c r="T93" s="27" t="str">
        <f>IF($A93="","",R93*(D93-E93))</f>
        <v/>
      </c>
      <c r="U93" s="26" t="str">
        <f>IF($A93="","",MAX(0,I93-(Q93+M93)))</f>
        <v/>
      </c>
      <c r="V93" s="27" t="str">
        <f>IF($A93="","",U93*E93)</f>
        <v/>
      </c>
      <c r="W93" s="28" t="str">
        <f>IF($A93="","",IF(R93&gt;0,"At risk",IF(U93&gt;0,"Excess","Balanced")))</f>
        <v/>
      </c>
      <c r="X93" s="28" t="str">
        <f>IF($A93="","",IF(N93="","Unavailable",IF(N93&gt;Settings!$B$3,"Positive",IF(N93=Settings!$B$3,"Neutral","Negative"))))</f>
        <v/>
      </c>
      <c r="Y93" s="28" t="str">
        <f>IF($A93="","",IF(W93="At risk",IF(X93="Unavailable","Replenish; lower ad priority until the delivery lands (no POAS: check margin)",IF(X93="Negative","Fix the economics before reordering","Replenish; lower ad priority until the delivery lands")),IF(W93="Excess",IF(X93="Unavailable","Hold the next order; promote while profitable (no POAS: check margin)",IF(X93="Negative","Deprioritise: review price, cost and clearance","Hold the next order; promote while profitable")),IF(X93="Negative","Keep stock lean; review price and cost","Keep: reorder on the usual date"))))</f>
        <v/>
      </c>
      <c r="Z93" s="28" t="str">
        <f>IF($A93="","",IF(W93="At risk",TEXT(R93,"0")&amp;" units short before the delivery",IF(W93="Excess",TEXT(U93,"0")&amp;" units above demand to delivery plus safety stock","Stock covers demand to the delivery"))&amp;IF(N93="","; no POAS","; POAS "&amp;TEXT(N93,"0.0#")&amp;" vs break-even "&amp;TEXT(Settings!$B$3,"0.0#"))&amp;IF(AND(W93="At risk",OR(L93="",L93=0)),"; no confirmed order",""))</f>
        <v/>
      </c>
      <c r="AA93" s="28" t="str">
        <f>IF($A93="","",IF(W93="At risk","Forecast, purchase order date and quantity, safety stock, margin",IF(W93="Excess","Season, product lifecycle, price floor, committed stock, returns","Season and returns before the next order")))</f>
        <v/>
      </c>
    </row>
    <row r="94" spans="1:27" x14ac:dyDescent="0.25">
      <c r="A94" s="17"/>
      <c r="B94" s="17"/>
      <c r="C94" s="17"/>
      <c r="D94" s="18"/>
      <c r="E94" s="18"/>
      <c r="F94" s="18"/>
      <c r="G94" s="18"/>
      <c r="H94" s="19"/>
      <c r="I94" s="20"/>
      <c r="J94" s="21"/>
      <c r="K94" s="22"/>
      <c r="L94" s="20"/>
      <c r="M94" s="20"/>
      <c r="N94" s="23"/>
      <c r="O94" s="24" t="str">
        <f>IF($A94="","",IF(G94&gt;0,F94/G94,""))</f>
        <v/>
      </c>
      <c r="P94" s="25" t="str">
        <f>IF($A94="","",IF(H94&gt;0,I94/H94,"No demand"))</f>
        <v/>
      </c>
      <c r="Q94" s="26" t="str">
        <f>IF($A94="","",H94*J94)</f>
        <v/>
      </c>
      <c r="R94" s="26" t="str">
        <f>IF($A94="","",MAX(0,Q94-I94))</f>
        <v/>
      </c>
      <c r="S94" s="27" t="str">
        <f>IF($A94="","",R94*D94)</f>
        <v/>
      </c>
      <c r="T94" s="27" t="str">
        <f>IF($A94="","",R94*(D94-E94))</f>
        <v/>
      </c>
      <c r="U94" s="26" t="str">
        <f>IF($A94="","",MAX(0,I94-(Q94+M94)))</f>
        <v/>
      </c>
      <c r="V94" s="27" t="str">
        <f>IF($A94="","",U94*E94)</f>
        <v/>
      </c>
      <c r="W94" s="28" t="str">
        <f>IF($A94="","",IF(R94&gt;0,"At risk",IF(U94&gt;0,"Excess","Balanced")))</f>
        <v/>
      </c>
      <c r="X94" s="28" t="str">
        <f>IF($A94="","",IF(N94="","Unavailable",IF(N94&gt;Settings!$B$3,"Positive",IF(N94=Settings!$B$3,"Neutral","Negative"))))</f>
        <v/>
      </c>
      <c r="Y94" s="28" t="str">
        <f>IF($A94="","",IF(W94="At risk",IF(X94="Unavailable","Replenish; lower ad priority until the delivery lands (no POAS: check margin)",IF(X94="Negative","Fix the economics before reordering","Replenish; lower ad priority until the delivery lands")),IF(W94="Excess",IF(X94="Unavailable","Hold the next order; promote while profitable (no POAS: check margin)",IF(X94="Negative","Deprioritise: review price, cost and clearance","Hold the next order; promote while profitable")),IF(X94="Negative","Keep stock lean; review price and cost","Keep: reorder on the usual date"))))</f>
        <v/>
      </c>
      <c r="Z94" s="28" t="str">
        <f>IF($A94="","",IF(W94="At risk",TEXT(R94,"0")&amp;" units short before the delivery",IF(W94="Excess",TEXT(U94,"0")&amp;" units above demand to delivery plus safety stock","Stock covers demand to the delivery"))&amp;IF(N94="","; no POAS","; POAS "&amp;TEXT(N94,"0.0#")&amp;" vs break-even "&amp;TEXT(Settings!$B$3,"0.0#"))&amp;IF(AND(W94="At risk",OR(L94="",L94=0)),"; no confirmed order",""))</f>
        <v/>
      </c>
      <c r="AA94" s="28" t="str">
        <f>IF($A94="","",IF(W94="At risk","Forecast, purchase order date and quantity, safety stock, margin",IF(W94="Excess","Season, product lifecycle, price floor, committed stock, returns","Season and returns before the next order")))</f>
        <v/>
      </c>
    </row>
    <row r="95" spans="1:27" x14ac:dyDescent="0.25">
      <c r="A95" s="17"/>
      <c r="B95" s="17"/>
      <c r="C95" s="17"/>
      <c r="D95" s="18"/>
      <c r="E95" s="18"/>
      <c r="F95" s="18"/>
      <c r="G95" s="18"/>
      <c r="H95" s="19"/>
      <c r="I95" s="20"/>
      <c r="J95" s="21"/>
      <c r="K95" s="22"/>
      <c r="L95" s="20"/>
      <c r="M95" s="20"/>
      <c r="N95" s="23"/>
      <c r="O95" s="24" t="str">
        <f>IF($A95="","",IF(G95&gt;0,F95/G95,""))</f>
        <v/>
      </c>
      <c r="P95" s="25" t="str">
        <f>IF($A95="","",IF(H95&gt;0,I95/H95,"No demand"))</f>
        <v/>
      </c>
      <c r="Q95" s="26" t="str">
        <f>IF($A95="","",H95*J95)</f>
        <v/>
      </c>
      <c r="R95" s="26" t="str">
        <f>IF($A95="","",MAX(0,Q95-I95))</f>
        <v/>
      </c>
      <c r="S95" s="27" t="str">
        <f>IF($A95="","",R95*D95)</f>
        <v/>
      </c>
      <c r="T95" s="27" t="str">
        <f>IF($A95="","",R95*(D95-E95))</f>
        <v/>
      </c>
      <c r="U95" s="26" t="str">
        <f>IF($A95="","",MAX(0,I95-(Q95+M95)))</f>
        <v/>
      </c>
      <c r="V95" s="27" t="str">
        <f>IF($A95="","",U95*E95)</f>
        <v/>
      </c>
      <c r="W95" s="28" t="str">
        <f>IF($A95="","",IF(R95&gt;0,"At risk",IF(U95&gt;0,"Excess","Balanced")))</f>
        <v/>
      </c>
      <c r="X95" s="28" t="str">
        <f>IF($A95="","",IF(N95="","Unavailable",IF(N95&gt;Settings!$B$3,"Positive",IF(N95=Settings!$B$3,"Neutral","Negative"))))</f>
        <v/>
      </c>
      <c r="Y95" s="28" t="str">
        <f>IF($A95="","",IF(W95="At risk",IF(X95="Unavailable","Replenish; lower ad priority until the delivery lands (no POAS: check margin)",IF(X95="Negative","Fix the economics before reordering","Replenish; lower ad priority until the delivery lands")),IF(W95="Excess",IF(X95="Unavailable","Hold the next order; promote while profitable (no POAS: check margin)",IF(X95="Negative","Deprioritise: review price, cost and clearance","Hold the next order; promote while profitable")),IF(X95="Negative","Keep stock lean; review price and cost","Keep: reorder on the usual date"))))</f>
        <v/>
      </c>
      <c r="Z95" s="28" t="str">
        <f>IF($A95="","",IF(W95="At risk",TEXT(R95,"0")&amp;" units short before the delivery",IF(W95="Excess",TEXT(U95,"0")&amp;" units above demand to delivery plus safety stock","Stock covers demand to the delivery"))&amp;IF(N95="","; no POAS","; POAS "&amp;TEXT(N95,"0.0#")&amp;" vs break-even "&amp;TEXT(Settings!$B$3,"0.0#"))&amp;IF(AND(W95="At risk",OR(L95="",L95=0)),"; no confirmed order",""))</f>
        <v/>
      </c>
      <c r="AA95" s="28" t="str">
        <f>IF($A95="","",IF(W95="At risk","Forecast, purchase order date and quantity, safety stock, margin",IF(W95="Excess","Season, product lifecycle, price floor, committed stock, returns","Season and returns before the next order")))</f>
        <v/>
      </c>
    </row>
    <row r="96" spans="1:27" x14ac:dyDescent="0.25">
      <c r="A96" s="17"/>
      <c r="B96" s="17"/>
      <c r="C96" s="17"/>
      <c r="D96" s="18"/>
      <c r="E96" s="18"/>
      <c r="F96" s="18"/>
      <c r="G96" s="18"/>
      <c r="H96" s="19"/>
      <c r="I96" s="20"/>
      <c r="J96" s="21"/>
      <c r="K96" s="22"/>
      <c r="L96" s="20"/>
      <c r="M96" s="20"/>
      <c r="N96" s="23"/>
      <c r="O96" s="24" t="str">
        <f>IF($A96="","",IF(G96&gt;0,F96/G96,""))</f>
        <v/>
      </c>
      <c r="P96" s="25" t="str">
        <f>IF($A96="","",IF(H96&gt;0,I96/H96,"No demand"))</f>
        <v/>
      </c>
      <c r="Q96" s="26" t="str">
        <f>IF($A96="","",H96*J96)</f>
        <v/>
      </c>
      <c r="R96" s="26" t="str">
        <f>IF($A96="","",MAX(0,Q96-I96))</f>
        <v/>
      </c>
      <c r="S96" s="27" t="str">
        <f>IF($A96="","",R96*D96)</f>
        <v/>
      </c>
      <c r="T96" s="27" t="str">
        <f>IF($A96="","",R96*(D96-E96))</f>
        <v/>
      </c>
      <c r="U96" s="26" t="str">
        <f>IF($A96="","",MAX(0,I96-(Q96+M96)))</f>
        <v/>
      </c>
      <c r="V96" s="27" t="str">
        <f>IF($A96="","",U96*E96)</f>
        <v/>
      </c>
      <c r="W96" s="28" t="str">
        <f>IF($A96="","",IF(R96&gt;0,"At risk",IF(U96&gt;0,"Excess","Balanced")))</f>
        <v/>
      </c>
      <c r="X96" s="28" t="str">
        <f>IF($A96="","",IF(N96="","Unavailable",IF(N96&gt;Settings!$B$3,"Positive",IF(N96=Settings!$B$3,"Neutral","Negative"))))</f>
        <v/>
      </c>
      <c r="Y96" s="28" t="str">
        <f>IF($A96="","",IF(W96="At risk",IF(X96="Unavailable","Replenish; lower ad priority until the delivery lands (no POAS: check margin)",IF(X96="Negative","Fix the economics before reordering","Replenish; lower ad priority until the delivery lands")),IF(W96="Excess",IF(X96="Unavailable","Hold the next order; promote while profitable (no POAS: check margin)",IF(X96="Negative","Deprioritise: review price, cost and clearance","Hold the next order; promote while profitable")),IF(X96="Negative","Keep stock lean; review price and cost","Keep: reorder on the usual date"))))</f>
        <v/>
      </c>
      <c r="Z96" s="28" t="str">
        <f>IF($A96="","",IF(W96="At risk",TEXT(R96,"0")&amp;" units short before the delivery",IF(W96="Excess",TEXT(U96,"0")&amp;" units above demand to delivery plus safety stock","Stock covers demand to the delivery"))&amp;IF(N96="","; no POAS","; POAS "&amp;TEXT(N96,"0.0#")&amp;" vs break-even "&amp;TEXT(Settings!$B$3,"0.0#"))&amp;IF(AND(W96="At risk",OR(L96="",L96=0)),"; no confirmed order",""))</f>
        <v/>
      </c>
      <c r="AA96" s="28" t="str">
        <f>IF($A96="","",IF(W96="At risk","Forecast, purchase order date and quantity, safety stock, margin",IF(W96="Excess","Season, product lifecycle, price floor, committed stock, returns","Season and returns before the next order")))</f>
        <v/>
      </c>
    </row>
    <row r="97" spans="1:27" x14ac:dyDescent="0.25">
      <c r="A97" s="17"/>
      <c r="B97" s="17"/>
      <c r="C97" s="17"/>
      <c r="D97" s="18"/>
      <c r="E97" s="18"/>
      <c r="F97" s="18"/>
      <c r="G97" s="18"/>
      <c r="H97" s="19"/>
      <c r="I97" s="20"/>
      <c r="J97" s="21"/>
      <c r="K97" s="22"/>
      <c r="L97" s="20"/>
      <c r="M97" s="20"/>
      <c r="N97" s="23"/>
      <c r="O97" s="24" t="str">
        <f>IF($A97="","",IF(G97&gt;0,F97/G97,""))</f>
        <v/>
      </c>
      <c r="P97" s="25" t="str">
        <f>IF($A97="","",IF(H97&gt;0,I97/H97,"No demand"))</f>
        <v/>
      </c>
      <c r="Q97" s="26" t="str">
        <f>IF($A97="","",H97*J97)</f>
        <v/>
      </c>
      <c r="R97" s="26" t="str">
        <f>IF($A97="","",MAX(0,Q97-I97))</f>
        <v/>
      </c>
      <c r="S97" s="27" t="str">
        <f>IF($A97="","",R97*D97)</f>
        <v/>
      </c>
      <c r="T97" s="27" t="str">
        <f>IF($A97="","",R97*(D97-E97))</f>
        <v/>
      </c>
      <c r="U97" s="26" t="str">
        <f>IF($A97="","",MAX(0,I97-(Q97+M97)))</f>
        <v/>
      </c>
      <c r="V97" s="27" t="str">
        <f>IF($A97="","",U97*E97)</f>
        <v/>
      </c>
      <c r="W97" s="28" t="str">
        <f>IF($A97="","",IF(R97&gt;0,"At risk",IF(U97&gt;0,"Excess","Balanced")))</f>
        <v/>
      </c>
      <c r="X97" s="28" t="str">
        <f>IF($A97="","",IF(N97="","Unavailable",IF(N97&gt;Settings!$B$3,"Positive",IF(N97=Settings!$B$3,"Neutral","Negative"))))</f>
        <v/>
      </c>
      <c r="Y97" s="28" t="str">
        <f>IF($A97="","",IF(W97="At risk",IF(X97="Unavailable","Replenish; lower ad priority until the delivery lands (no POAS: check margin)",IF(X97="Negative","Fix the economics before reordering","Replenish; lower ad priority until the delivery lands")),IF(W97="Excess",IF(X97="Unavailable","Hold the next order; promote while profitable (no POAS: check margin)",IF(X97="Negative","Deprioritise: review price, cost and clearance","Hold the next order; promote while profitable")),IF(X97="Negative","Keep stock lean; review price and cost","Keep: reorder on the usual date"))))</f>
        <v/>
      </c>
      <c r="Z97" s="28" t="str">
        <f>IF($A97="","",IF(W97="At risk",TEXT(R97,"0")&amp;" units short before the delivery",IF(W97="Excess",TEXT(U97,"0")&amp;" units above demand to delivery plus safety stock","Stock covers demand to the delivery"))&amp;IF(N97="","; no POAS","; POAS "&amp;TEXT(N97,"0.0#")&amp;" vs break-even "&amp;TEXT(Settings!$B$3,"0.0#"))&amp;IF(AND(W97="At risk",OR(L97="",L97=0)),"; no confirmed order",""))</f>
        <v/>
      </c>
      <c r="AA97" s="28" t="str">
        <f>IF($A97="","",IF(W97="At risk","Forecast, purchase order date and quantity, safety stock, margin",IF(W97="Excess","Season, product lifecycle, price floor, committed stock, returns","Season and returns before the next order")))</f>
        <v/>
      </c>
    </row>
    <row r="98" spans="1:27" x14ac:dyDescent="0.25">
      <c r="A98" s="17"/>
      <c r="B98" s="17"/>
      <c r="C98" s="17"/>
      <c r="D98" s="18"/>
      <c r="E98" s="18"/>
      <c r="F98" s="18"/>
      <c r="G98" s="18"/>
      <c r="H98" s="19"/>
      <c r="I98" s="20"/>
      <c r="J98" s="21"/>
      <c r="K98" s="22"/>
      <c r="L98" s="20"/>
      <c r="M98" s="20"/>
      <c r="N98" s="23"/>
      <c r="O98" s="24" t="str">
        <f>IF($A98="","",IF(G98&gt;0,F98/G98,""))</f>
        <v/>
      </c>
      <c r="P98" s="25" t="str">
        <f>IF($A98="","",IF(H98&gt;0,I98/H98,"No demand"))</f>
        <v/>
      </c>
      <c r="Q98" s="26" t="str">
        <f>IF($A98="","",H98*J98)</f>
        <v/>
      </c>
      <c r="R98" s="26" t="str">
        <f>IF($A98="","",MAX(0,Q98-I98))</f>
        <v/>
      </c>
      <c r="S98" s="27" t="str">
        <f>IF($A98="","",R98*D98)</f>
        <v/>
      </c>
      <c r="T98" s="27" t="str">
        <f>IF($A98="","",R98*(D98-E98))</f>
        <v/>
      </c>
      <c r="U98" s="26" t="str">
        <f>IF($A98="","",MAX(0,I98-(Q98+M98)))</f>
        <v/>
      </c>
      <c r="V98" s="27" t="str">
        <f>IF($A98="","",U98*E98)</f>
        <v/>
      </c>
      <c r="W98" s="28" t="str">
        <f>IF($A98="","",IF(R98&gt;0,"At risk",IF(U98&gt;0,"Excess","Balanced")))</f>
        <v/>
      </c>
      <c r="X98" s="28" t="str">
        <f>IF($A98="","",IF(N98="","Unavailable",IF(N98&gt;Settings!$B$3,"Positive",IF(N98=Settings!$B$3,"Neutral","Negative"))))</f>
        <v/>
      </c>
      <c r="Y98" s="28" t="str">
        <f>IF($A98="","",IF(W98="At risk",IF(X98="Unavailable","Replenish; lower ad priority until the delivery lands (no POAS: check margin)",IF(X98="Negative","Fix the economics before reordering","Replenish; lower ad priority until the delivery lands")),IF(W98="Excess",IF(X98="Unavailable","Hold the next order; promote while profitable (no POAS: check margin)",IF(X98="Negative","Deprioritise: review price, cost and clearance","Hold the next order; promote while profitable")),IF(X98="Negative","Keep stock lean; review price and cost","Keep: reorder on the usual date"))))</f>
        <v/>
      </c>
      <c r="Z98" s="28" t="str">
        <f>IF($A98="","",IF(W98="At risk",TEXT(R98,"0")&amp;" units short before the delivery",IF(W98="Excess",TEXT(U98,"0")&amp;" units above demand to delivery plus safety stock","Stock covers demand to the delivery"))&amp;IF(N98="","; no POAS","; POAS "&amp;TEXT(N98,"0.0#")&amp;" vs break-even "&amp;TEXT(Settings!$B$3,"0.0#"))&amp;IF(AND(W98="At risk",OR(L98="",L98=0)),"; no confirmed order",""))</f>
        <v/>
      </c>
      <c r="AA98" s="28" t="str">
        <f>IF($A98="","",IF(W98="At risk","Forecast, purchase order date and quantity, safety stock, margin",IF(W98="Excess","Season, product lifecycle, price floor, committed stock, returns","Season and returns before the next order")))</f>
        <v/>
      </c>
    </row>
    <row r="99" spans="1:27" x14ac:dyDescent="0.25">
      <c r="A99" s="17"/>
      <c r="B99" s="17"/>
      <c r="C99" s="17"/>
      <c r="D99" s="18"/>
      <c r="E99" s="18"/>
      <c r="F99" s="18"/>
      <c r="G99" s="18"/>
      <c r="H99" s="19"/>
      <c r="I99" s="20"/>
      <c r="J99" s="21"/>
      <c r="K99" s="22"/>
      <c r="L99" s="20"/>
      <c r="M99" s="20"/>
      <c r="N99" s="23"/>
      <c r="O99" s="24" t="str">
        <f>IF($A99="","",IF(G99&gt;0,F99/G99,""))</f>
        <v/>
      </c>
      <c r="P99" s="25" t="str">
        <f>IF($A99="","",IF(H99&gt;0,I99/H99,"No demand"))</f>
        <v/>
      </c>
      <c r="Q99" s="26" t="str">
        <f>IF($A99="","",H99*J99)</f>
        <v/>
      </c>
      <c r="R99" s="26" t="str">
        <f>IF($A99="","",MAX(0,Q99-I99))</f>
        <v/>
      </c>
      <c r="S99" s="27" t="str">
        <f>IF($A99="","",R99*D99)</f>
        <v/>
      </c>
      <c r="T99" s="27" t="str">
        <f>IF($A99="","",R99*(D99-E99))</f>
        <v/>
      </c>
      <c r="U99" s="26" t="str">
        <f>IF($A99="","",MAX(0,I99-(Q99+M99)))</f>
        <v/>
      </c>
      <c r="V99" s="27" t="str">
        <f>IF($A99="","",U99*E99)</f>
        <v/>
      </c>
      <c r="W99" s="28" t="str">
        <f>IF($A99="","",IF(R99&gt;0,"At risk",IF(U99&gt;0,"Excess","Balanced")))</f>
        <v/>
      </c>
      <c r="X99" s="28" t="str">
        <f>IF($A99="","",IF(N99="","Unavailable",IF(N99&gt;Settings!$B$3,"Positive",IF(N99=Settings!$B$3,"Neutral","Negative"))))</f>
        <v/>
      </c>
      <c r="Y99" s="28" t="str">
        <f>IF($A99="","",IF(W99="At risk",IF(X99="Unavailable","Replenish; lower ad priority until the delivery lands (no POAS: check margin)",IF(X99="Negative","Fix the economics before reordering","Replenish; lower ad priority until the delivery lands")),IF(W99="Excess",IF(X99="Unavailable","Hold the next order; promote while profitable (no POAS: check margin)",IF(X99="Negative","Deprioritise: review price, cost and clearance","Hold the next order; promote while profitable")),IF(X99="Negative","Keep stock lean; review price and cost","Keep: reorder on the usual date"))))</f>
        <v/>
      </c>
      <c r="Z99" s="28" t="str">
        <f>IF($A99="","",IF(W99="At risk",TEXT(R99,"0")&amp;" units short before the delivery",IF(W99="Excess",TEXT(U99,"0")&amp;" units above demand to delivery plus safety stock","Stock covers demand to the delivery"))&amp;IF(N99="","; no POAS","; POAS "&amp;TEXT(N99,"0.0#")&amp;" vs break-even "&amp;TEXT(Settings!$B$3,"0.0#"))&amp;IF(AND(W99="At risk",OR(L99="",L99=0)),"; no confirmed order",""))</f>
        <v/>
      </c>
      <c r="AA99" s="28" t="str">
        <f>IF($A99="","",IF(W99="At risk","Forecast, purchase order date and quantity, safety stock, margin",IF(W99="Excess","Season, product lifecycle, price floor, committed stock, returns","Season and returns before the next order")))</f>
        <v/>
      </c>
    </row>
    <row r="100" spans="1:27" x14ac:dyDescent="0.25">
      <c r="A100" s="17"/>
      <c r="B100" s="17"/>
      <c r="C100" s="17"/>
      <c r="D100" s="18"/>
      <c r="E100" s="18"/>
      <c r="F100" s="18"/>
      <c r="G100" s="18"/>
      <c r="H100" s="19"/>
      <c r="I100" s="20"/>
      <c r="J100" s="21"/>
      <c r="K100" s="22"/>
      <c r="L100" s="20"/>
      <c r="M100" s="20"/>
      <c r="N100" s="23"/>
      <c r="O100" s="24" t="str">
        <f>IF($A100="","",IF(G100&gt;0,F100/G100,""))</f>
        <v/>
      </c>
      <c r="P100" s="25" t="str">
        <f>IF($A100="","",IF(H100&gt;0,I100/H100,"No demand"))</f>
        <v/>
      </c>
      <c r="Q100" s="26" t="str">
        <f>IF($A100="","",H100*J100)</f>
        <v/>
      </c>
      <c r="R100" s="26" t="str">
        <f>IF($A100="","",MAX(0,Q100-I100))</f>
        <v/>
      </c>
      <c r="S100" s="27" t="str">
        <f>IF($A100="","",R100*D100)</f>
        <v/>
      </c>
      <c r="T100" s="27" t="str">
        <f>IF($A100="","",R100*(D100-E100))</f>
        <v/>
      </c>
      <c r="U100" s="26" t="str">
        <f>IF($A100="","",MAX(0,I100-(Q100+M100)))</f>
        <v/>
      </c>
      <c r="V100" s="27" t="str">
        <f>IF($A100="","",U100*E100)</f>
        <v/>
      </c>
      <c r="W100" s="28" t="str">
        <f>IF($A100="","",IF(R100&gt;0,"At risk",IF(U100&gt;0,"Excess","Balanced")))</f>
        <v/>
      </c>
      <c r="X100" s="28" t="str">
        <f>IF($A100="","",IF(N100="","Unavailable",IF(N100&gt;Settings!$B$3,"Positive",IF(N100=Settings!$B$3,"Neutral","Negative"))))</f>
        <v/>
      </c>
      <c r="Y100" s="28" t="str">
        <f>IF($A100="","",IF(W100="At risk",IF(X100="Unavailable","Replenish; lower ad priority until the delivery lands (no POAS: check margin)",IF(X100="Negative","Fix the economics before reordering","Replenish; lower ad priority until the delivery lands")),IF(W100="Excess",IF(X100="Unavailable","Hold the next order; promote while profitable (no POAS: check margin)",IF(X100="Negative","Deprioritise: review price, cost and clearance","Hold the next order; promote while profitable")),IF(X100="Negative","Keep stock lean; review price and cost","Keep: reorder on the usual date"))))</f>
        <v/>
      </c>
      <c r="Z100" s="28" t="str">
        <f>IF($A100="","",IF(W100="At risk",TEXT(R100,"0")&amp;" units short before the delivery",IF(W100="Excess",TEXT(U100,"0")&amp;" units above demand to delivery plus safety stock","Stock covers demand to the delivery"))&amp;IF(N100="","; no POAS","; POAS "&amp;TEXT(N100,"0.0#")&amp;" vs break-even "&amp;TEXT(Settings!$B$3,"0.0#"))&amp;IF(AND(W100="At risk",OR(L100="",L100=0)),"; no confirmed order",""))</f>
        <v/>
      </c>
      <c r="AA100" s="28" t="str">
        <f>IF($A100="","",IF(W100="At risk","Forecast, purchase order date and quantity, safety stock, margin",IF(W100="Excess","Season, product lifecycle, price floor, committed stock, returns","Season and returns before the next order")))</f>
        <v/>
      </c>
    </row>
    <row r="101" spans="1:27" x14ac:dyDescent="0.25">
      <c r="A101" s="17"/>
      <c r="B101" s="17"/>
      <c r="C101" s="17"/>
      <c r="D101" s="18"/>
      <c r="E101" s="18"/>
      <c r="F101" s="18"/>
      <c r="G101" s="18"/>
      <c r="H101" s="19"/>
      <c r="I101" s="20"/>
      <c r="J101" s="21"/>
      <c r="K101" s="22"/>
      <c r="L101" s="20"/>
      <c r="M101" s="20"/>
      <c r="N101" s="23"/>
      <c r="O101" s="24" t="str">
        <f>IF($A101="","",IF(G101&gt;0,F101/G101,""))</f>
        <v/>
      </c>
      <c r="P101" s="25" t="str">
        <f>IF($A101="","",IF(H101&gt;0,I101/H101,"No demand"))</f>
        <v/>
      </c>
      <c r="Q101" s="26" t="str">
        <f>IF($A101="","",H101*J101)</f>
        <v/>
      </c>
      <c r="R101" s="26" t="str">
        <f>IF($A101="","",MAX(0,Q101-I101))</f>
        <v/>
      </c>
      <c r="S101" s="27" t="str">
        <f>IF($A101="","",R101*D101)</f>
        <v/>
      </c>
      <c r="T101" s="27" t="str">
        <f>IF($A101="","",R101*(D101-E101))</f>
        <v/>
      </c>
      <c r="U101" s="26" t="str">
        <f>IF($A101="","",MAX(0,I101-(Q101+M101)))</f>
        <v/>
      </c>
      <c r="V101" s="27" t="str">
        <f>IF($A101="","",U101*E101)</f>
        <v/>
      </c>
      <c r="W101" s="28" t="str">
        <f>IF($A101="","",IF(R101&gt;0,"At risk",IF(U101&gt;0,"Excess","Balanced")))</f>
        <v/>
      </c>
      <c r="X101" s="28" t="str">
        <f>IF($A101="","",IF(N101="","Unavailable",IF(N101&gt;Settings!$B$3,"Positive",IF(N101=Settings!$B$3,"Neutral","Negative"))))</f>
        <v/>
      </c>
      <c r="Y101" s="28" t="str">
        <f>IF($A101="","",IF(W101="At risk",IF(X101="Unavailable","Replenish; lower ad priority until the delivery lands (no POAS: check margin)",IF(X101="Negative","Fix the economics before reordering","Replenish; lower ad priority until the delivery lands")),IF(W101="Excess",IF(X101="Unavailable","Hold the next order; promote while profitable (no POAS: check margin)",IF(X101="Negative","Deprioritise: review price, cost and clearance","Hold the next order; promote while profitable")),IF(X101="Negative","Keep stock lean; review price and cost","Keep: reorder on the usual date"))))</f>
        <v/>
      </c>
      <c r="Z101" s="28" t="str">
        <f>IF($A101="","",IF(W101="At risk",TEXT(R101,"0")&amp;" units short before the delivery",IF(W101="Excess",TEXT(U101,"0")&amp;" units above demand to delivery plus safety stock","Stock covers demand to the delivery"))&amp;IF(N101="","; no POAS","; POAS "&amp;TEXT(N101,"0.0#")&amp;" vs break-even "&amp;TEXT(Settings!$B$3,"0.0#"))&amp;IF(AND(W101="At risk",OR(L101="",L101=0)),"; no confirmed order",""))</f>
        <v/>
      </c>
      <c r="AA101" s="28" t="str">
        <f>IF($A101="","",IF(W101="At risk","Forecast, purchase order date and quantity, safety stock, margin",IF(W101="Excess","Season, product lifecycle, price floor, committed stock, returns","Season and returns before the next order")))</f>
        <v/>
      </c>
    </row>
    <row r="102" spans="1:27" x14ac:dyDescent="0.25">
      <c r="A102" s="17"/>
      <c r="B102" s="17"/>
      <c r="C102" s="17"/>
      <c r="D102" s="18"/>
      <c r="E102" s="18"/>
      <c r="F102" s="18"/>
      <c r="G102" s="18"/>
      <c r="H102" s="19"/>
      <c r="I102" s="20"/>
      <c r="J102" s="21"/>
      <c r="K102" s="22"/>
      <c r="L102" s="20"/>
      <c r="M102" s="20"/>
      <c r="N102" s="23"/>
      <c r="O102" s="24" t="str">
        <f>IF($A102="","",IF(G102&gt;0,F102/G102,""))</f>
        <v/>
      </c>
      <c r="P102" s="25" t="str">
        <f>IF($A102="","",IF(H102&gt;0,I102/H102,"No demand"))</f>
        <v/>
      </c>
      <c r="Q102" s="26" t="str">
        <f>IF($A102="","",H102*J102)</f>
        <v/>
      </c>
      <c r="R102" s="26" t="str">
        <f>IF($A102="","",MAX(0,Q102-I102))</f>
        <v/>
      </c>
      <c r="S102" s="27" t="str">
        <f>IF($A102="","",R102*D102)</f>
        <v/>
      </c>
      <c r="T102" s="27" t="str">
        <f>IF($A102="","",R102*(D102-E102))</f>
        <v/>
      </c>
      <c r="U102" s="26" t="str">
        <f>IF($A102="","",MAX(0,I102-(Q102+M102)))</f>
        <v/>
      </c>
      <c r="V102" s="27" t="str">
        <f>IF($A102="","",U102*E102)</f>
        <v/>
      </c>
      <c r="W102" s="28" t="str">
        <f>IF($A102="","",IF(R102&gt;0,"At risk",IF(U102&gt;0,"Excess","Balanced")))</f>
        <v/>
      </c>
      <c r="X102" s="28" t="str">
        <f>IF($A102="","",IF(N102="","Unavailable",IF(N102&gt;Settings!$B$3,"Positive",IF(N102=Settings!$B$3,"Neutral","Negative"))))</f>
        <v/>
      </c>
      <c r="Y102" s="28" t="str">
        <f>IF($A102="","",IF(W102="At risk",IF(X102="Unavailable","Replenish; lower ad priority until the delivery lands (no POAS: check margin)",IF(X102="Negative","Fix the economics before reordering","Replenish; lower ad priority until the delivery lands")),IF(W102="Excess",IF(X102="Unavailable","Hold the next order; promote while profitable (no POAS: check margin)",IF(X102="Negative","Deprioritise: review price, cost and clearance","Hold the next order; promote while profitable")),IF(X102="Negative","Keep stock lean; review price and cost","Keep: reorder on the usual date"))))</f>
        <v/>
      </c>
      <c r="Z102" s="28" t="str">
        <f>IF($A102="","",IF(W102="At risk",TEXT(R102,"0")&amp;" units short before the delivery",IF(W102="Excess",TEXT(U102,"0")&amp;" units above demand to delivery plus safety stock","Stock covers demand to the delivery"))&amp;IF(N102="","; no POAS","; POAS "&amp;TEXT(N102,"0.0#")&amp;" vs break-even "&amp;TEXT(Settings!$B$3,"0.0#"))&amp;IF(AND(W102="At risk",OR(L102="",L102=0)),"; no confirmed order",""))</f>
        <v/>
      </c>
      <c r="AA102" s="28" t="str">
        <f>IF($A102="","",IF(W102="At risk","Forecast, purchase order date and quantity, safety stock, margin",IF(W102="Excess","Season, product lifecycle, price floor, committed stock, returns","Season and returns before the next order")))</f>
        <v/>
      </c>
    </row>
    <row r="103" spans="1:27" x14ac:dyDescent="0.25">
      <c r="A103" s="17"/>
      <c r="B103" s="17"/>
      <c r="C103" s="17"/>
      <c r="D103" s="18"/>
      <c r="E103" s="18"/>
      <c r="F103" s="18"/>
      <c r="G103" s="18"/>
      <c r="H103" s="19"/>
      <c r="I103" s="20"/>
      <c r="J103" s="21"/>
      <c r="K103" s="22"/>
      <c r="L103" s="20"/>
      <c r="M103" s="20"/>
      <c r="N103" s="23"/>
      <c r="O103" s="24" t="str">
        <f>IF($A103="","",IF(G103&gt;0,F103/G103,""))</f>
        <v/>
      </c>
      <c r="P103" s="25" t="str">
        <f>IF($A103="","",IF(H103&gt;0,I103/H103,"No demand"))</f>
        <v/>
      </c>
      <c r="Q103" s="26" t="str">
        <f>IF($A103="","",H103*J103)</f>
        <v/>
      </c>
      <c r="R103" s="26" t="str">
        <f>IF($A103="","",MAX(0,Q103-I103))</f>
        <v/>
      </c>
      <c r="S103" s="27" t="str">
        <f>IF($A103="","",R103*D103)</f>
        <v/>
      </c>
      <c r="T103" s="27" t="str">
        <f>IF($A103="","",R103*(D103-E103))</f>
        <v/>
      </c>
      <c r="U103" s="26" t="str">
        <f>IF($A103="","",MAX(0,I103-(Q103+M103)))</f>
        <v/>
      </c>
      <c r="V103" s="27" t="str">
        <f>IF($A103="","",U103*E103)</f>
        <v/>
      </c>
      <c r="W103" s="28" t="str">
        <f>IF($A103="","",IF(R103&gt;0,"At risk",IF(U103&gt;0,"Excess","Balanced")))</f>
        <v/>
      </c>
      <c r="X103" s="28" t="str">
        <f>IF($A103="","",IF(N103="","Unavailable",IF(N103&gt;Settings!$B$3,"Positive",IF(N103=Settings!$B$3,"Neutral","Negative"))))</f>
        <v/>
      </c>
      <c r="Y103" s="28" t="str">
        <f>IF($A103="","",IF(W103="At risk",IF(X103="Unavailable","Replenish; lower ad priority until the delivery lands (no POAS: check margin)",IF(X103="Negative","Fix the economics before reordering","Replenish; lower ad priority until the delivery lands")),IF(W103="Excess",IF(X103="Unavailable","Hold the next order; promote while profitable (no POAS: check margin)",IF(X103="Negative","Deprioritise: review price, cost and clearance","Hold the next order; promote while profitable")),IF(X103="Negative","Keep stock lean; review price and cost","Keep: reorder on the usual date"))))</f>
        <v/>
      </c>
      <c r="Z103" s="28" t="str">
        <f>IF($A103="","",IF(W103="At risk",TEXT(R103,"0")&amp;" units short before the delivery",IF(W103="Excess",TEXT(U103,"0")&amp;" units above demand to delivery plus safety stock","Stock covers demand to the delivery"))&amp;IF(N103="","; no POAS","; POAS "&amp;TEXT(N103,"0.0#")&amp;" vs break-even "&amp;TEXT(Settings!$B$3,"0.0#"))&amp;IF(AND(W103="At risk",OR(L103="",L103=0)),"; no confirmed order",""))</f>
        <v/>
      </c>
      <c r="AA103" s="28" t="str">
        <f>IF($A103="","",IF(W103="At risk","Forecast, purchase order date and quantity, safety stock, margin",IF(W103="Excess","Season, product lifecycle, price floor, committed stock, returns","Season and returns before the next order")))</f>
        <v/>
      </c>
    </row>
    <row r="104" spans="1:27" x14ac:dyDescent="0.25">
      <c r="A104" s="17"/>
      <c r="B104" s="17"/>
      <c r="C104" s="17"/>
      <c r="D104" s="18"/>
      <c r="E104" s="18"/>
      <c r="F104" s="18"/>
      <c r="G104" s="18"/>
      <c r="H104" s="19"/>
      <c r="I104" s="20"/>
      <c r="J104" s="21"/>
      <c r="K104" s="22"/>
      <c r="L104" s="20"/>
      <c r="M104" s="20"/>
      <c r="N104" s="23"/>
      <c r="O104" s="24" t="str">
        <f>IF($A104="","",IF(G104&gt;0,F104/G104,""))</f>
        <v/>
      </c>
      <c r="P104" s="25" t="str">
        <f>IF($A104="","",IF(H104&gt;0,I104/H104,"No demand"))</f>
        <v/>
      </c>
      <c r="Q104" s="26" t="str">
        <f>IF($A104="","",H104*J104)</f>
        <v/>
      </c>
      <c r="R104" s="26" t="str">
        <f>IF($A104="","",MAX(0,Q104-I104))</f>
        <v/>
      </c>
      <c r="S104" s="27" t="str">
        <f>IF($A104="","",R104*D104)</f>
        <v/>
      </c>
      <c r="T104" s="27" t="str">
        <f>IF($A104="","",R104*(D104-E104))</f>
        <v/>
      </c>
      <c r="U104" s="26" t="str">
        <f>IF($A104="","",MAX(0,I104-(Q104+M104)))</f>
        <v/>
      </c>
      <c r="V104" s="27" t="str">
        <f>IF($A104="","",U104*E104)</f>
        <v/>
      </c>
      <c r="W104" s="28" t="str">
        <f>IF($A104="","",IF(R104&gt;0,"At risk",IF(U104&gt;0,"Excess","Balanced")))</f>
        <v/>
      </c>
      <c r="X104" s="28" t="str">
        <f>IF($A104="","",IF(N104="","Unavailable",IF(N104&gt;Settings!$B$3,"Positive",IF(N104=Settings!$B$3,"Neutral","Negative"))))</f>
        <v/>
      </c>
      <c r="Y104" s="28" t="str">
        <f>IF($A104="","",IF(W104="At risk",IF(X104="Unavailable","Replenish; lower ad priority until the delivery lands (no POAS: check margin)",IF(X104="Negative","Fix the economics before reordering","Replenish; lower ad priority until the delivery lands")),IF(W104="Excess",IF(X104="Unavailable","Hold the next order; promote while profitable (no POAS: check margin)",IF(X104="Negative","Deprioritise: review price, cost and clearance","Hold the next order; promote while profitable")),IF(X104="Negative","Keep stock lean; review price and cost","Keep: reorder on the usual date"))))</f>
        <v/>
      </c>
      <c r="Z104" s="28" t="str">
        <f>IF($A104="","",IF(W104="At risk",TEXT(R104,"0")&amp;" units short before the delivery",IF(W104="Excess",TEXT(U104,"0")&amp;" units above demand to delivery plus safety stock","Stock covers demand to the delivery"))&amp;IF(N104="","; no POAS","; POAS "&amp;TEXT(N104,"0.0#")&amp;" vs break-even "&amp;TEXT(Settings!$B$3,"0.0#"))&amp;IF(AND(W104="At risk",OR(L104="",L104=0)),"; no confirmed order",""))</f>
        <v/>
      </c>
      <c r="AA104" s="28" t="str">
        <f>IF($A104="","",IF(W104="At risk","Forecast, purchase order date and quantity, safety stock, margin",IF(W104="Excess","Season, product lifecycle, price floor, committed stock, returns","Season and returns before the next order")))</f>
        <v/>
      </c>
    </row>
    <row r="105" spans="1:27" x14ac:dyDescent="0.25">
      <c r="A105" s="17"/>
      <c r="B105" s="17"/>
      <c r="C105" s="17"/>
      <c r="D105" s="18"/>
      <c r="E105" s="18"/>
      <c r="F105" s="18"/>
      <c r="G105" s="18"/>
      <c r="H105" s="19"/>
      <c r="I105" s="20"/>
      <c r="J105" s="21"/>
      <c r="K105" s="22"/>
      <c r="L105" s="20"/>
      <c r="M105" s="20"/>
      <c r="N105" s="23"/>
      <c r="O105" s="24" t="str">
        <f>IF($A105="","",IF(G105&gt;0,F105/G105,""))</f>
        <v/>
      </c>
      <c r="P105" s="25" t="str">
        <f>IF($A105="","",IF(H105&gt;0,I105/H105,"No demand"))</f>
        <v/>
      </c>
      <c r="Q105" s="26" t="str">
        <f>IF($A105="","",H105*J105)</f>
        <v/>
      </c>
      <c r="R105" s="26" t="str">
        <f>IF($A105="","",MAX(0,Q105-I105))</f>
        <v/>
      </c>
      <c r="S105" s="27" t="str">
        <f>IF($A105="","",R105*D105)</f>
        <v/>
      </c>
      <c r="T105" s="27" t="str">
        <f>IF($A105="","",R105*(D105-E105))</f>
        <v/>
      </c>
      <c r="U105" s="26" t="str">
        <f>IF($A105="","",MAX(0,I105-(Q105+M105)))</f>
        <v/>
      </c>
      <c r="V105" s="27" t="str">
        <f>IF($A105="","",U105*E105)</f>
        <v/>
      </c>
      <c r="W105" s="28" t="str">
        <f>IF($A105="","",IF(R105&gt;0,"At risk",IF(U105&gt;0,"Excess","Balanced")))</f>
        <v/>
      </c>
      <c r="X105" s="28" t="str">
        <f>IF($A105="","",IF(N105="","Unavailable",IF(N105&gt;Settings!$B$3,"Positive",IF(N105=Settings!$B$3,"Neutral","Negative"))))</f>
        <v/>
      </c>
      <c r="Y105" s="28" t="str">
        <f>IF($A105="","",IF(W105="At risk",IF(X105="Unavailable","Replenish; lower ad priority until the delivery lands (no POAS: check margin)",IF(X105="Negative","Fix the economics before reordering","Replenish; lower ad priority until the delivery lands")),IF(W105="Excess",IF(X105="Unavailable","Hold the next order; promote while profitable (no POAS: check margin)",IF(X105="Negative","Deprioritise: review price, cost and clearance","Hold the next order; promote while profitable")),IF(X105="Negative","Keep stock lean; review price and cost","Keep: reorder on the usual date"))))</f>
        <v/>
      </c>
      <c r="Z105" s="28" t="str">
        <f>IF($A105="","",IF(W105="At risk",TEXT(R105,"0")&amp;" units short before the delivery",IF(W105="Excess",TEXT(U105,"0")&amp;" units above demand to delivery plus safety stock","Stock covers demand to the delivery"))&amp;IF(N105="","; no POAS","; POAS "&amp;TEXT(N105,"0.0#")&amp;" vs break-even "&amp;TEXT(Settings!$B$3,"0.0#"))&amp;IF(AND(W105="At risk",OR(L105="",L105=0)),"; no confirmed order",""))</f>
        <v/>
      </c>
      <c r="AA105" s="28" t="str">
        <f>IF($A105="","",IF(W105="At risk","Forecast, purchase order date and quantity, safety stock, margin",IF(W105="Excess","Season, product lifecycle, price floor, committed stock, returns","Season and returns before the next order")))</f>
        <v/>
      </c>
    </row>
    <row r="106" spans="1:27" x14ac:dyDescent="0.25">
      <c r="A106" s="17"/>
      <c r="B106" s="17"/>
      <c r="C106" s="17"/>
      <c r="D106" s="18"/>
      <c r="E106" s="18"/>
      <c r="F106" s="18"/>
      <c r="G106" s="18"/>
      <c r="H106" s="19"/>
      <c r="I106" s="20"/>
      <c r="J106" s="21"/>
      <c r="K106" s="22"/>
      <c r="L106" s="20"/>
      <c r="M106" s="20"/>
      <c r="N106" s="23"/>
      <c r="O106" s="24" t="str">
        <f>IF($A106="","",IF(G106&gt;0,F106/G106,""))</f>
        <v/>
      </c>
      <c r="P106" s="25" t="str">
        <f>IF($A106="","",IF(H106&gt;0,I106/H106,"No demand"))</f>
        <v/>
      </c>
      <c r="Q106" s="26" t="str">
        <f>IF($A106="","",H106*J106)</f>
        <v/>
      </c>
      <c r="R106" s="26" t="str">
        <f>IF($A106="","",MAX(0,Q106-I106))</f>
        <v/>
      </c>
      <c r="S106" s="27" t="str">
        <f>IF($A106="","",R106*D106)</f>
        <v/>
      </c>
      <c r="T106" s="27" t="str">
        <f>IF($A106="","",R106*(D106-E106))</f>
        <v/>
      </c>
      <c r="U106" s="26" t="str">
        <f>IF($A106="","",MAX(0,I106-(Q106+M106)))</f>
        <v/>
      </c>
      <c r="V106" s="27" t="str">
        <f>IF($A106="","",U106*E106)</f>
        <v/>
      </c>
      <c r="W106" s="28" t="str">
        <f>IF($A106="","",IF(R106&gt;0,"At risk",IF(U106&gt;0,"Excess","Balanced")))</f>
        <v/>
      </c>
      <c r="X106" s="28" t="str">
        <f>IF($A106="","",IF(N106="","Unavailable",IF(N106&gt;Settings!$B$3,"Positive",IF(N106=Settings!$B$3,"Neutral","Negative"))))</f>
        <v/>
      </c>
      <c r="Y106" s="28" t="str">
        <f>IF($A106="","",IF(W106="At risk",IF(X106="Unavailable","Replenish; lower ad priority until the delivery lands (no POAS: check margin)",IF(X106="Negative","Fix the economics before reordering","Replenish; lower ad priority until the delivery lands")),IF(W106="Excess",IF(X106="Unavailable","Hold the next order; promote while profitable (no POAS: check margin)",IF(X106="Negative","Deprioritise: review price, cost and clearance","Hold the next order; promote while profitable")),IF(X106="Negative","Keep stock lean; review price and cost","Keep: reorder on the usual date"))))</f>
        <v/>
      </c>
      <c r="Z106" s="28" t="str">
        <f>IF($A106="","",IF(W106="At risk",TEXT(R106,"0")&amp;" units short before the delivery",IF(W106="Excess",TEXT(U106,"0")&amp;" units above demand to delivery plus safety stock","Stock covers demand to the delivery"))&amp;IF(N106="","; no POAS","; POAS "&amp;TEXT(N106,"0.0#")&amp;" vs break-even "&amp;TEXT(Settings!$B$3,"0.0#"))&amp;IF(AND(W106="At risk",OR(L106="",L106=0)),"; no confirmed order",""))</f>
        <v/>
      </c>
      <c r="AA106" s="28" t="str">
        <f>IF($A106="","",IF(W106="At risk","Forecast, purchase order date and quantity, safety stock, margin",IF(W106="Excess","Season, product lifecycle, price floor, committed stock, returns","Season and returns before the next order")))</f>
        <v/>
      </c>
    </row>
    <row r="107" spans="1:27" x14ac:dyDescent="0.25">
      <c r="A107" s="17"/>
      <c r="B107" s="17"/>
      <c r="C107" s="17"/>
      <c r="D107" s="18"/>
      <c r="E107" s="18"/>
      <c r="F107" s="18"/>
      <c r="G107" s="18"/>
      <c r="H107" s="19"/>
      <c r="I107" s="20"/>
      <c r="J107" s="21"/>
      <c r="K107" s="22"/>
      <c r="L107" s="20"/>
      <c r="M107" s="20"/>
      <c r="N107" s="23"/>
      <c r="O107" s="24" t="str">
        <f>IF($A107="","",IF(G107&gt;0,F107/G107,""))</f>
        <v/>
      </c>
      <c r="P107" s="25" t="str">
        <f>IF($A107="","",IF(H107&gt;0,I107/H107,"No demand"))</f>
        <v/>
      </c>
      <c r="Q107" s="26" t="str">
        <f>IF($A107="","",H107*J107)</f>
        <v/>
      </c>
      <c r="R107" s="26" t="str">
        <f>IF($A107="","",MAX(0,Q107-I107))</f>
        <v/>
      </c>
      <c r="S107" s="27" t="str">
        <f>IF($A107="","",R107*D107)</f>
        <v/>
      </c>
      <c r="T107" s="27" t="str">
        <f>IF($A107="","",R107*(D107-E107))</f>
        <v/>
      </c>
      <c r="U107" s="26" t="str">
        <f>IF($A107="","",MAX(0,I107-(Q107+M107)))</f>
        <v/>
      </c>
      <c r="V107" s="27" t="str">
        <f>IF($A107="","",U107*E107)</f>
        <v/>
      </c>
      <c r="W107" s="28" t="str">
        <f>IF($A107="","",IF(R107&gt;0,"At risk",IF(U107&gt;0,"Excess","Balanced")))</f>
        <v/>
      </c>
      <c r="X107" s="28" t="str">
        <f>IF($A107="","",IF(N107="","Unavailable",IF(N107&gt;Settings!$B$3,"Positive",IF(N107=Settings!$B$3,"Neutral","Negative"))))</f>
        <v/>
      </c>
      <c r="Y107" s="28" t="str">
        <f>IF($A107="","",IF(W107="At risk",IF(X107="Unavailable","Replenish; lower ad priority until the delivery lands (no POAS: check margin)",IF(X107="Negative","Fix the economics before reordering","Replenish; lower ad priority until the delivery lands")),IF(W107="Excess",IF(X107="Unavailable","Hold the next order; promote while profitable (no POAS: check margin)",IF(X107="Negative","Deprioritise: review price, cost and clearance","Hold the next order; promote while profitable")),IF(X107="Negative","Keep stock lean; review price and cost","Keep: reorder on the usual date"))))</f>
        <v/>
      </c>
      <c r="Z107" s="28" t="str">
        <f>IF($A107="","",IF(W107="At risk",TEXT(R107,"0")&amp;" units short before the delivery",IF(W107="Excess",TEXT(U107,"0")&amp;" units above demand to delivery plus safety stock","Stock covers demand to the delivery"))&amp;IF(N107="","; no POAS","; POAS "&amp;TEXT(N107,"0.0#")&amp;" vs break-even "&amp;TEXT(Settings!$B$3,"0.0#"))&amp;IF(AND(W107="At risk",OR(L107="",L107=0)),"; no confirmed order",""))</f>
        <v/>
      </c>
      <c r="AA107" s="28" t="str">
        <f>IF($A107="","",IF(W107="At risk","Forecast, purchase order date and quantity, safety stock, margin",IF(W107="Excess","Season, product lifecycle, price floor, committed stock, returns","Season and returns before the next order")))</f>
        <v/>
      </c>
    </row>
    <row r="108" spans="1:27" x14ac:dyDescent="0.25">
      <c r="A108" s="17"/>
      <c r="B108" s="17"/>
      <c r="C108" s="17"/>
      <c r="D108" s="18"/>
      <c r="E108" s="18"/>
      <c r="F108" s="18"/>
      <c r="G108" s="18"/>
      <c r="H108" s="19"/>
      <c r="I108" s="20"/>
      <c r="J108" s="21"/>
      <c r="K108" s="22"/>
      <c r="L108" s="20"/>
      <c r="M108" s="20"/>
      <c r="N108" s="23"/>
      <c r="O108" s="24" t="str">
        <f>IF($A108="","",IF(G108&gt;0,F108/G108,""))</f>
        <v/>
      </c>
      <c r="P108" s="25" t="str">
        <f>IF($A108="","",IF(H108&gt;0,I108/H108,"No demand"))</f>
        <v/>
      </c>
      <c r="Q108" s="26" t="str">
        <f>IF($A108="","",H108*J108)</f>
        <v/>
      </c>
      <c r="R108" s="26" t="str">
        <f>IF($A108="","",MAX(0,Q108-I108))</f>
        <v/>
      </c>
      <c r="S108" s="27" t="str">
        <f>IF($A108="","",R108*D108)</f>
        <v/>
      </c>
      <c r="T108" s="27" t="str">
        <f>IF($A108="","",R108*(D108-E108))</f>
        <v/>
      </c>
      <c r="U108" s="26" t="str">
        <f>IF($A108="","",MAX(0,I108-(Q108+M108)))</f>
        <v/>
      </c>
      <c r="V108" s="27" t="str">
        <f>IF($A108="","",U108*E108)</f>
        <v/>
      </c>
      <c r="W108" s="28" t="str">
        <f>IF($A108="","",IF(R108&gt;0,"At risk",IF(U108&gt;0,"Excess","Balanced")))</f>
        <v/>
      </c>
      <c r="X108" s="28" t="str">
        <f>IF($A108="","",IF(N108="","Unavailable",IF(N108&gt;Settings!$B$3,"Positive",IF(N108=Settings!$B$3,"Neutral","Negative"))))</f>
        <v/>
      </c>
      <c r="Y108" s="28" t="str">
        <f>IF($A108="","",IF(W108="At risk",IF(X108="Unavailable","Replenish; lower ad priority until the delivery lands (no POAS: check margin)",IF(X108="Negative","Fix the economics before reordering","Replenish; lower ad priority until the delivery lands")),IF(W108="Excess",IF(X108="Unavailable","Hold the next order; promote while profitable (no POAS: check margin)",IF(X108="Negative","Deprioritise: review price, cost and clearance","Hold the next order; promote while profitable")),IF(X108="Negative","Keep stock lean; review price and cost","Keep: reorder on the usual date"))))</f>
        <v/>
      </c>
      <c r="Z108" s="28" t="str">
        <f>IF($A108="","",IF(W108="At risk",TEXT(R108,"0")&amp;" units short before the delivery",IF(W108="Excess",TEXT(U108,"0")&amp;" units above demand to delivery plus safety stock","Stock covers demand to the delivery"))&amp;IF(N108="","; no POAS","; POAS "&amp;TEXT(N108,"0.0#")&amp;" vs break-even "&amp;TEXT(Settings!$B$3,"0.0#"))&amp;IF(AND(W108="At risk",OR(L108="",L108=0)),"; no confirmed order",""))</f>
        <v/>
      </c>
      <c r="AA108" s="28" t="str">
        <f>IF($A108="","",IF(W108="At risk","Forecast, purchase order date and quantity, safety stock, margin",IF(W108="Excess","Season, product lifecycle, price floor, committed stock, returns","Season and returns before the next order")))</f>
        <v/>
      </c>
    </row>
    <row r="109" spans="1:27" x14ac:dyDescent="0.25">
      <c r="A109" s="17"/>
      <c r="B109" s="17"/>
      <c r="C109" s="17"/>
      <c r="D109" s="18"/>
      <c r="E109" s="18"/>
      <c r="F109" s="18"/>
      <c r="G109" s="18"/>
      <c r="H109" s="19"/>
      <c r="I109" s="20"/>
      <c r="J109" s="21"/>
      <c r="K109" s="22"/>
      <c r="L109" s="20"/>
      <c r="M109" s="20"/>
      <c r="N109" s="23"/>
      <c r="O109" s="24" t="str">
        <f>IF($A109="","",IF(G109&gt;0,F109/G109,""))</f>
        <v/>
      </c>
      <c r="P109" s="25" t="str">
        <f>IF($A109="","",IF(H109&gt;0,I109/H109,"No demand"))</f>
        <v/>
      </c>
      <c r="Q109" s="26" t="str">
        <f>IF($A109="","",H109*J109)</f>
        <v/>
      </c>
      <c r="R109" s="26" t="str">
        <f>IF($A109="","",MAX(0,Q109-I109))</f>
        <v/>
      </c>
      <c r="S109" s="27" t="str">
        <f>IF($A109="","",R109*D109)</f>
        <v/>
      </c>
      <c r="T109" s="27" t="str">
        <f>IF($A109="","",R109*(D109-E109))</f>
        <v/>
      </c>
      <c r="U109" s="26" t="str">
        <f>IF($A109="","",MAX(0,I109-(Q109+M109)))</f>
        <v/>
      </c>
      <c r="V109" s="27" t="str">
        <f>IF($A109="","",U109*E109)</f>
        <v/>
      </c>
      <c r="W109" s="28" t="str">
        <f>IF($A109="","",IF(R109&gt;0,"At risk",IF(U109&gt;0,"Excess","Balanced")))</f>
        <v/>
      </c>
      <c r="X109" s="28" t="str">
        <f>IF($A109="","",IF(N109="","Unavailable",IF(N109&gt;Settings!$B$3,"Positive",IF(N109=Settings!$B$3,"Neutral","Negative"))))</f>
        <v/>
      </c>
      <c r="Y109" s="28" t="str">
        <f>IF($A109="","",IF(W109="At risk",IF(X109="Unavailable","Replenish; lower ad priority until the delivery lands (no POAS: check margin)",IF(X109="Negative","Fix the economics before reordering","Replenish; lower ad priority until the delivery lands")),IF(W109="Excess",IF(X109="Unavailable","Hold the next order; promote while profitable (no POAS: check margin)",IF(X109="Negative","Deprioritise: review price, cost and clearance","Hold the next order; promote while profitable")),IF(X109="Negative","Keep stock lean; review price and cost","Keep: reorder on the usual date"))))</f>
        <v/>
      </c>
      <c r="Z109" s="28" t="str">
        <f>IF($A109="","",IF(W109="At risk",TEXT(R109,"0")&amp;" units short before the delivery",IF(W109="Excess",TEXT(U109,"0")&amp;" units above demand to delivery plus safety stock","Stock covers demand to the delivery"))&amp;IF(N109="","; no POAS","; POAS "&amp;TEXT(N109,"0.0#")&amp;" vs break-even "&amp;TEXT(Settings!$B$3,"0.0#"))&amp;IF(AND(W109="At risk",OR(L109="",L109=0)),"; no confirmed order",""))</f>
        <v/>
      </c>
      <c r="AA109" s="28" t="str">
        <f>IF($A109="","",IF(W109="At risk","Forecast, purchase order date and quantity, safety stock, margin",IF(W109="Excess","Season, product lifecycle, price floor, committed stock, returns","Season and returns before the next order")))</f>
        <v/>
      </c>
    </row>
    <row r="110" spans="1:27" x14ac:dyDescent="0.25">
      <c r="A110" s="17"/>
      <c r="B110" s="17"/>
      <c r="C110" s="17"/>
      <c r="D110" s="18"/>
      <c r="E110" s="18"/>
      <c r="F110" s="18"/>
      <c r="G110" s="18"/>
      <c r="H110" s="19"/>
      <c r="I110" s="20"/>
      <c r="J110" s="21"/>
      <c r="K110" s="22"/>
      <c r="L110" s="20"/>
      <c r="M110" s="20"/>
      <c r="N110" s="23"/>
      <c r="O110" s="24" t="str">
        <f>IF($A110="","",IF(G110&gt;0,F110/G110,""))</f>
        <v/>
      </c>
      <c r="P110" s="25" t="str">
        <f>IF($A110="","",IF(H110&gt;0,I110/H110,"No demand"))</f>
        <v/>
      </c>
      <c r="Q110" s="26" t="str">
        <f>IF($A110="","",H110*J110)</f>
        <v/>
      </c>
      <c r="R110" s="26" t="str">
        <f>IF($A110="","",MAX(0,Q110-I110))</f>
        <v/>
      </c>
      <c r="S110" s="27" t="str">
        <f>IF($A110="","",R110*D110)</f>
        <v/>
      </c>
      <c r="T110" s="27" t="str">
        <f>IF($A110="","",R110*(D110-E110))</f>
        <v/>
      </c>
      <c r="U110" s="26" t="str">
        <f>IF($A110="","",MAX(0,I110-(Q110+M110)))</f>
        <v/>
      </c>
      <c r="V110" s="27" t="str">
        <f>IF($A110="","",U110*E110)</f>
        <v/>
      </c>
      <c r="W110" s="28" t="str">
        <f>IF($A110="","",IF(R110&gt;0,"At risk",IF(U110&gt;0,"Excess","Balanced")))</f>
        <v/>
      </c>
      <c r="X110" s="28" t="str">
        <f>IF($A110="","",IF(N110="","Unavailable",IF(N110&gt;Settings!$B$3,"Positive",IF(N110=Settings!$B$3,"Neutral","Negative"))))</f>
        <v/>
      </c>
      <c r="Y110" s="28" t="str">
        <f>IF($A110="","",IF(W110="At risk",IF(X110="Unavailable","Replenish; lower ad priority until the delivery lands (no POAS: check margin)",IF(X110="Negative","Fix the economics before reordering","Replenish; lower ad priority until the delivery lands")),IF(W110="Excess",IF(X110="Unavailable","Hold the next order; promote while profitable (no POAS: check margin)",IF(X110="Negative","Deprioritise: review price, cost and clearance","Hold the next order; promote while profitable")),IF(X110="Negative","Keep stock lean; review price and cost","Keep: reorder on the usual date"))))</f>
        <v/>
      </c>
      <c r="Z110" s="28" t="str">
        <f>IF($A110="","",IF(W110="At risk",TEXT(R110,"0")&amp;" units short before the delivery",IF(W110="Excess",TEXT(U110,"0")&amp;" units above demand to delivery plus safety stock","Stock covers demand to the delivery"))&amp;IF(N110="","; no POAS","; POAS "&amp;TEXT(N110,"0.0#")&amp;" vs break-even "&amp;TEXT(Settings!$B$3,"0.0#"))&amp;IF(AND(W110="At risk",OR(L110="",L110=0)),"; no confirmed order",""))</f>
        <v/>
      </c>
      <c r="AA110" s="28" t="str">
        <f>IF($A110="","",IF(W110="At risk","Forecast, purchase order date and quantity, safety stock, margin",IF(W110="Excess","Season, product lifecycle, price floor, committed stock, returns","Season and returns before the next order")))</f>
        <v/>
      </c>
    </row>
    <row r="111" spans="1:27" x14ac:dyDescent="0.25">
      <c r="A111" s="17"/>
      <c r="B111" s="17"/>
      <c r="C111" s="17"/>
      <c r="D111" s="18"/>
      <c r="E111" s="18"/>
      <c r="F111" s="18"/>
      <c r="G111" s="18"/>
      <c r="H111" s="19"/>
      <c r="I111" s="20"/>
      <c r="J111" s="21"/>
      <c r="K111" s="22"/>
      <c r="L111" s="20"/>
      <c r="M111" s="20"/>
      <c r="N111" s="23"/>
      <c r="O111" s="24" t="str">
        <f>IF($A111="","",IF(G111&gt;0,F111/G111,""))</f>
        <v/>
      </c>
      <c r="P111" s="25" t="str">
        <f>IF($A111="","",IF(H111&gt;0,I111/H111,"No demand"))</f>
        <v/>
      </c>
      <c r="Q111" s="26" t="str">
        <f>IF($A111="","",H111*J111)</f>
        <v/>
      </c>
      <c r="R111" s="26" t="str">
        <f>IF($A111="","",MAX(0,Q111-I111))</f>
        <v/>
      </c>
      <c r="S111" s="27" t="str">
        <f>IF($A111="","",R111*D111)</f>
        <v/>
      </c>
      <c r="T111" s="27" t="str">
        <f>IF($A111="","",R111*(D111-E111))</f>
        <v/>
      </c>
      <c r="U111" s="26" t="str">
        <f>IF($A111="","",MAX(0,I111-(Q111+M111)))</f>
        <v/>
      </c>
      <c r="V111" s="27" t="str">
        <f>IF($A111="","",U111*E111)</f>
        <v/>
      </c>
      <c r="W111" s="28" t="str">
        <f>IF($A111="","",IF(R111&gt;0,"At risk",IF(U111&gt;0,"Excess","Balanced")))</f>
        <v/>
      </c>
      <c r="X111" s="28" t="str">
        <f>IF($A111="","",IF(N111="","Unavailable",IF(N111&gt;Settings!$B$3,"Positive",IF(N111=Settings!$B$3,"Neutral","Negative"))))</f>
        <v/>
      </c>
      <c r="Y111" s="28" t="str">
        <f>IF($A111="","",IF(W111="At risk",IF(X111="Unavailable","Replenish; lower ad priority until the delivery lands (no POAS: check margin)",IF(X111="Negative","Fix the economics before reordering","Replenish; lower ad priority until the delivery lands")),IF(W111="Excess",IF(X111="Unavailable","Hold the next order; promote while profitable (no POAS: check margin)",IF(X111="Negative","Deprioritise: review price, cost and clearance","Hold the next order; promote while profitable")),IF(X111="Negative","Keep stock lean; review price and cost","Keep: reorder on the usual date"))))</f>
        <v/>
      </c>
      <c r="Z111" s="28" t="str">
        <f>IF($A111="","",IF(W111="At risk",TEXT(R111,"0")&amp;" units short before the delivery",IF(W111="Excess",TEXT(U111,"0")&amp;" units above demand to delivery plus safety stock","Stock covers demand to the delivery"))&amp;IF(N111="","; no POAS","; POAS "&amp;TEXT(N111,"0.0#")&amp;" vs break-even "&amp;TEXT(Settings!$B$3,"0.0#"))&amp;IF(AND(W111="At risk",OR(L111="",L111=0)),"; no confirmed order",""))</f>
        <v/>
      </c>
      <c r="AA111" s="28" t="str">
        <f>IF($A111="","",IF(W111="At risk","Forecast, purchase order date and quantity, safety stock, margin",IF(W111="Excess","Season, product lifecycle, price floor, committed stock, returns","Season and returns before the next order")))</f>
        <v/>
      </c>
    </row>
    <row r="112" spans="1:27" x14ac:dyDescent="0.25">
      <c r="A112" s="17"/>
      <c r="B112" s="17"/>
      <c r="C112" s="17"/>
      <c r="D112" s="18"/>
      <c r="E112" s="18"/>
      <c r="F112" s="18"/>
      <c r="G112" s="18"/>
      <c r="H112" s="19"/>
      <c r="I112" s="20"/>
      <c r="J112" s="21"/>
      <c r="K112" s="22"/>
      <c r="L112" s="20"/>
      <c r="M112" s="20"/>
      <c r="N112" s="23"/>
      <c r="O112" s="24" t="str">
        <f>IF($A112="","",IF(G112&gt;0,F112/G112,""))</f>
        <v/>
      </c>
      <c r="P112" s="25" t="str">
        <f>IF($A112="","",IF(H112&gt;0,I112/H112,"No demand"))</f>
        <v/>
      </c>
      <c r="Q112" s="26" t="str">
        <f>IF($A112="","",H112*J112)</f>
        <v/>
      </c>
      <c r="R112" s="26" t="str">
        <f>IF($A112="","",MAX(0,Q112-I112))</f>
        <v/>
      </c>
      <c r="S112" s="27" t="str">
        <f>IF($A112="","",R112*D112)</f>
        <v/>
      </c>
      <c r="T112" s="27" t="str">
        <f>IF($A112="","",R112*(D112-E112))</f>
        <v/>
      </c>
      <c r="U112" s="26" t="str">
        <f>IF($A112="","",MAX(0,I112-(Q112+M112)))</f>
        <v/>
      </c>
      <c r="V112" s="27" t="str">
        <f>IF($A112="","",U112*E112)</f>
        <v/>
      </c>
      <c r="W112" s="28" t="str">
        <f>IF($A112="","",IF(R112&gt;0,"At risk",IF(U112&gt;0,"Excess","Balanced")))</f>
        <v/>
      </c>
      <c r="X112" s="28" t="str">
        <f>IF($A112="","",IF(N112="","Unavailable",IF(N112&gt;Settings!$B$3,"Positive",IF(N112=Settings!$B$3,"Neutral","Negative"))))</f>
        <v/>
      </c>
      <c r="Y112" s="28" t="str">
        <f>IF($A112="","",IF(W112="At risk",IF(X112="Unavailable","Replenish; lower ad priority until the delivery lands (no POAS: check margin)",IF(X112="Negative","Fix the economics before reordering","Replenish; lower ad priority until the delivery lands")),IF(W112="Excess",IF(X112="Unavailable","Hold the next order; promote while profitable (no POAS: check margin)",IF(X112="Negative","Deprioritise: review price, cost and clearance","Hold the next order; promote while profitable")),IF(X112="Negative","Keep stock lean; review price and cost","Keep: reorder on the usual date"))))</f>
        <v/>
      </c>
      <c r="Z112" s="28" t="str">
        <f>IF($A112="","",IF(W112="At risk",TEXT(R112,"0")&amp;" units short before the delivery",IF(W112="Excess",TEXT(U112,"0")&amp;" units above demand to delivery plus safety stock","Stock covers demand to the delivery"))&amp;IF(N112="","; no POAS","; POAS "&amp;TEXT(N112,"0.0#")&amp;" vs break-even "&amp;TEXT(Settings!$B$3,"0.0#"))&amp;IF(AND(W112="At risk",OR(L112="",L112=0)),"; no confirmed order",""))</f>
        <v/>
      </c>
      <c r="AA112" s="28" t="str">
        <f>IF($A112="","",IF(W112="At risk","Forecast, purchase order date and quantity, safety stock, margin",IF(W112="Excess","Season, product lifecycle, price floor, committed stock, returns","Season and returns before the next order")))</f>
        <v/>
      </c>
    </row>
    <row r="113" spans="1:27" x14ac:dyDescent="0.25">
      <c r="A113" s="17"/>
      <c r="B113" s="17"/>
      <c r="C113" s="17"/>
      <c r="D113" s="18"/>
      <c r="E113" s="18"/>
      <c r="F113" s="18"/>
      <c r="G113" s="18"/>
      <c r="H113" s="19"/>
      <c r="I113" s="20"/>
      <c r="J113" s="21"/>
      <c r="K113" s="22"/>
      <c r="L113" s="20"/>
      <c r="M113" s="20"/>
      <c r="N113" s="23"/>
      <c r="O113" s="24" t="str">
        <f>IF($A113="","",IF(G113&gt;0,F113/G113,""))</f>
        <v/>
      </c>
      <c r="P113" s="25" t="str">
        <f>IF($A113="","",IF(H113&gt;0,I113/H113,"No demand"))</f>
        <v/>
      </c>
      <c r="Q113" s="26" t="str">
        <f>IF($A113="","",H113*J113)</f>
        <v/>
      </c>
      <c r="R113" s="26" t="str">
        <f>IF($A113="","",MAX(0,Q113-I113))</f>
        <v/>
      </c>
      <c r="S113" s="27" t="str">
        <f>IF($A113="","",R113*D113)</f>
        <v/>
      </c>
      <c r="T113" s="27" t="str">
        <f>IF($A113="","",R113*(D113-E113))</f>
        <v/>
      </c>
      <c r="U113" s="26" t="str">
        <f>IF($A113="","",MAX(0,I113-(Q113+M113)))</f>
        <v/>
      </c>
      <c r="V113" s="27" t="str">
        <f>IF($A113="","",U113*E113)</f>
        <v/>
      </c>
      <c r="W113" s="28" t="str">
        <f>IF($A113="","",IF(R113&gt;0,"At risk",IF(U113&gt;0,"Excess","Balanced")))</f>
        <v/>
      </c>
      <c r="X113" s="28" t="str">
        <f>IF($A113="","",IF(N113="","Unavailable",IF(N113&gt;Settings!$B$3,"Positive",IF(N113=Settings!$B$3,"Neutral","Negative"))))</f>
        <v/>
      </c>
      <c r="Y113" s="28" t="str">
        <f>IF($A113="","",IF(W113="At risk",IF(X113="Unavailable","Replenish; lower ad priority until the delivery lands (no POAS: check margin)",IF(X113="Negative","Fix the economics before reordering","Replenish; lower ad priority until the delivery lands")),IF(W113="Excess",IF(X113="Unavailable","Hold the next order; promote while profitable (no POAS: check margin)",IF(X113="Negative","Deprioritise: review price, cost and clearance","Hold the next order; promote while profitable")),IF(X113="Negative","Keep stock lean; review price and cost","Keep: reorder on the usual date"))))</f>
        <v/>
      </c>
      <c r="Z113" s="28" t="str">
        <f>IF($A113="","",IF(W113="At risk",TEXT(R113,"0")&amp;" units short before the delivery",IF(W113="Excess",TEXT(U113,"0")&amp;" units above demand to delivery plus safety stock","Stock covers demand to the delivery"))&amp;IF(N113="","; no POAS","; POAS "&amp;TEXT(N113,"0.0#")&amp;" vs break-even "&amp;TEXT(Settings!$B$3,"0.0#"))&amp;IF(AND(W113="At risk",OR(L113="",L113=0)),"; no confirmed order",""))</f>
        <v/>
      </c>
      <c r="AA113" s="28" t="str">
        <f>IF($A113="","",IF(W113="At risk","Forecast, purchase order date and quantity, safety stock, margin",IF(W113="Excess","Season, product lifecycle, price floor, committed stock, returns","Season and returns before the next order")))</f>
        <v/>
      </c>
    </row>
    <row r="114" spans="1:27" x14ac:dyDescent="0.25">
      <c r="A114" s="17"/>
      <c r="B114" s="17"/>
      <c r="C114" s="17"/>
      <c r="D114" s="18"/>
      <c r="E114" s="18"/>
      <c r="F114" s="18"/>
      <c r="G114" s="18"/>
      <c r="H114" s="19"/>
      <c r="I114" s="20"/>
      <c r="J114" s="21"/>
      <c r="K114" s="22"/>
      <c r="L114" s="20"/>
      <c r="M114" s="20"/>
      <c r="N114" s="23"/>
      <c r="O114" s="24" t="str">
        <f>IF($A114="","",IF(G114&gt;0,F114/G114,""))</f>
        <v/>
      </c>
      <c r="P114" s="25" t="str">
        <f>IF($A114="","",IF(H114&gt;0,I114/H114,"No demand"))</f>
        <v/>
      </c>
      <c r="Q114" s="26" t="str">
        <f>IF($A114="","",H114*J114)</f>
        <v/>
      </c>
      <c r="R114" s="26" t="str">
        <f>IF($A114="","",MAX(0,Q114-I114))</f>
        <v/>
      </c>
      <c r="S114" s="27" t="str">
        <f>IF($A114="","",R114*D114)</f>
        <v/>
      </c>
      <c r="T114" s="27" t="str">
        <f>IF($A114="","",R114*(D114-E114))</f>
        <v/>
      </c>
      <c r="U114" s="26" t="str">
        <f>IF($A114="","",MAX(0,I114-(Q114+M114)))</f>
        <v/>
      </c>
      <c r="V114" s="27" t="str">
        <f>IF($A114="","",U114*E114)</f>
        <v/>
      </c>
      <c r="W114" s="28" t="str">
        <f>IF($A114="","",IF(R114&gt;0,"At risk",IF(U114&gt;0,"Excess","Balanced")))</f>
        <v/>
      </c>
      <c r="X114" s="28" t="str">
        <f>IF($A114="","",IF(N114="","Unavailable",IF(N114&gt;Settings!$B$3,"Positive",IF(N114=Settings!$B$3,"Neutral","Negative"))))</f>
        <v/>
      </c>
      <c r="Y114" s="28" t="str">
        <f>IF($A114="","",IF(W114="At risk",IF(X114="Unavailable","Replenish; lower ad priority until the delivery lands (no POAS: check margin)",IF(X114="Negative","Fix the economics before reordering","Replenish; lower ad priority until the delivery lands")),IF(W114="Excess",IF(X114="Unavailable","Hold the next order; promote while profitable (no POAS: check margin)",IF(X114="Negative","Deprioritise: review price, cost and clearance","Hold the next order; promote while profitable")),IF(X114="Negative","Keep stock lean; review price and cost","Keep: reorder on the usual date"))))</f>
        <v/>
      </c>
      <c r="Z114" s="28" t="str">
        <f>IF($A114="","",IF(W114="At risk",TEXT(R114,"0")&amp;" units short before the delivery",IF(W114="Excess",TEXT(U114,"0")&amp;" units above demand to delivery plus safety stock","Stock covers demand to the delivery"))&amp;IF(N114="","; no POAS","; POAS "&amp;TEXT(N114,"0.0#")&amp;" vs break-even "&amp;TEXT(Settings!$B$3,"0.0#"))&amp;IF(AND(W114="At risk",OR(L114="",L114=0)),"; no confirmed order",""))</f>
        <v/>
      </c>
      <c r="AA114" s="28" t="str">
        <f>IF($A114="","",IF(W114="At risk","Forecast, purchase order date and quantity, safety stock, margin",IF(W114="Excess","Season, product lifecycle, price floor, committed stock, returns","Season and returns before the next order")))</f>
        <v/>
      </c>
    </row>
    <row r="115" spans="1:27" x14ac:dyDescent="0.25">
      <c r="A115" s="17"/>
      <c r="B115" s="17"/>
      <c r="C115" s="17"/>
      <c r="D115" s="18"/>
      <c r="E115" s="18"/>
      <c r="F115" s="18"/>
      <c r="G115" s="18"/>
      <c r="H115" s="19"/>
      <c r="I115" s="20"/>
      <c r="J115" s="21"/>
      <c r="K115" s="22"/>
      <c r="L115" s="20"/>
      <c r="M115" s="20"/>
      <c r="N115" s="23"/>
      <c r="O115" s="24" t="str">
        <f>IF($A115="","",IF(G115&gt;0,F115/G115,""))</f>
        <v/>
      </c>
      <c r="P115" s="25" t="str">
        <f>IF($A115="","",IF(H115&gt;0,I115/H115,"No demand"))</f>
        <v/>
      </c>
      <c r="Q115" s="26" t="str">
        <f>IF($A115="","",H115*J115)</f>
        <v/>
      </c>
      <c r="R115" s="26" t="str">
        <f>IF($A115="","",MAX(0,Q115-I115))</f>
        <v/>
      </c>
      <c r="S115" s="27" t="str">
        <f>IF($A115="","",R115*D115)</f>
        <v/>
      </c>
      <c r="T115" s="27" t="str">
        <f>IF($A115="","",R115*(D115-E115))</f>
        <v/>
      </c>
      <c r="U115" s="26" t="str">
        <f>IF($A115="","",MAX(0,I115-(Q115+M115)))</f>
        <v/>
      </c>
      <c r="V115" s="27" t="str">
        <f>IF($A115="","",U115*E115)</f>
        <v/>
      </c>
      <c r="W115" s="28" t="str">
        <f>IF($A115="","",IF(R115&gt;0,"At risk",IF(U115&gt;0,"Excess","Balanced")))</f>
        <v/>
      </c>
      <c r="X115" s="28" t="str">
        <f>IF($A115="","",IF(N115="","Unavailable",IF(N115&gt;Settings!$B$3,"Positive",IF(N115=Settings!$B$3,"Neutral","Negative"))))</f>
        <v/>
      </c>
      <c r="Y115" s="28" t="str">
        <f>IF($A115="","",IF(W115="At risk",IF(X115="Unavailable","Replenish; lower ad priority until the delivery lands (no POAS: check margin)",IF(X115="Negative","Fix the economics before reordering","Replenish; lower ad priority until the delivery lands")),IF(W115="Excess",IF(X115="Unavailable","Hold the next order; promote while profitable (no POAS: check margin)",IF(X115="Negative","Deprioritise: review price, cost and clearance","Hold the next order; promote while profitable")),IF(X115="Negative","Keep stock lean; review price and cost","Keep: reorder on the usual date"))))</f>
        <v/>
      </c>
      <c r="Z115" s="28" t="str">
        <f>IF($A115="","",IF(W115="At risk",TEXT(R115,"0")&amp;" units short before the delivery",IF(W115="Excess",TEXT(U115,"0")&amp;" units above demand to delivery plus safety stock","Stock covers demand to the delivery"))&amp;IF(N115="","; no POAS","; POAS "&amp;TEXT(N115,"0.0#")&amp;" vs break-even "&amp;TEXT(Settings!$B$3,"0.0#"))&amp;IF(AND(W115="At risk",OR(L115="",L115=0)),"; no confirmed order",""))</f>
        <v/>
      </c>
      <c r="AA115" s="28" t="str">
        <f>IF($A115="","",IF(W115="At risk","Forecast, purchase order date and quantity, safety stock, margin",IF(W115="Excess","Season, product lifecycle, price floor, committed stock, returns","Season and returns before the next order")))</f>
        <v/>
      </c>
    </row>
    <row r="116" spans="1:27" x14ac:dyDescent="0.25">
      <c r="A116" s="17"/>
      <c r="B116" s="17"/>
      <c r="C116" s="17"/>
      <c r="D116" s="18"/>
      <c r="E116" s="18"/>
      <c r="F116" s="18"/>
      <c r="G116" s="18"/>
      <c r="H116" s="19"/>
      <c r="I116" s="20"/>
      <c r="J116" s="21"/>
      <c r="K116" s="22"/>
      <c r="L116" s="20"/>
      <c r="M116" s="20"/>
      <c r="N116" s="23"/>
      <c r="O116" s="24" t="str">
        <f>IF($A116="","",IF(G116&gt;0,F116/G116,""))</f>
        <v/>
      </c>
      <c r="P116" s="25" t="str">
        <f>IF($A116="","",IF(H116&gt;0,I116/H116,"No demand"))</f>
        <v/>
      </c>
      <c r="Q116" s="26" t="str">
        <f>IF($A116="","",H116*J116)</f>
        <v/>
      </c>
      <c r="R116" s="26" t="str">
        <f>IF($A116="","",MAX(0,Q116-I116))</f>
        <v/>
      </c>
      <c r="S116" s="27" t="str">
        <f>IF($A116="","",R116*D116)</f>
        <v/>
      </c>
      <c r="T116" s="27" t="str">
        <f>IF($A116="","",R116*(D116-E116))</f>
        <v/>
      </c>
      <c r="U116" s="26" t="str">
        <f>IF($A116="","",MAX(0,I116-(Q116+M116)))</f>
        <v/>
      </c>
      <c r="V116" s="27" t="str">
        <f>IF($A116="","",U116*E116)</f>
        <v/>
      </c>
      <c r="W116" s="28" t="str">
        <f>IF($A116="","",IF(R116&gt;0,"At risk",IF(U116&gt;0,"Excess","Balanced")))</f>
        <v/>
      </c>
      <c r="X116" s="28" t="str">
        <f>IF($A116="","",IF(N116="","Unavailable",IF(N116&gt;Settings!$B$3,"Positive",IF(N116=Settings!$B$3,"Neutral","Negative"))))</f>
        <v/>
      </c>
      <c r="Y116" s="28" t="str">
        <f>IF($A116="","",IF(W116="At risk",IF(X116="Unavailable","Replenish; lower ad priority until the delivery lands (no POAS: check margin)",IF(X116="Negative","Fix the economics before reordering","Replenish; lower ad priority until the delivery lands")),IF(W116="Excess",IF(X116="Unavailable","Hold the next order; promote while profitable (no POAS: check margin)",IF(X116="Negative","Deprioritise: review price, cost and clearance","Hold the next order; promote while profitable")),IF(X116="Negative","Keep stock lean; review price and cost","Keep: reorder on the usual date"))))</f>
        <v/>
      </c>
      <c r="Z116" s="28" t="str">
        <f>IF($A116="","",IF(W116="At risk",TEXT(R116,"0")&amp;" units short before the delivery",IF(W116="Excess",TEXT(U116,"0")&amp;" units above demand to delivery plus safety stock","Stock covers demand to the delivery"))&amp;IF(N116="","; no POAS","; POAS "&amp;TEXT(N116,"0.0#")&amp;" vs break-even "&amp;TEXT(Settings!$B$3,"0.0#"))&amp;IF(AND(W116="At risk",OR(L116="",L116=0)),"; no confirmed order",""))</f>
        <v/>
      </c>
      <c r="AA116" s="28" t="str">
        <f>IF($A116="","",IF(W116="At risk","Forecast, purchase order date and quantity, safety stock, margin",IF(W116="Excess","Season, product lifecycle, price floor, committed stock, returns","Season and returns before the next order")))</f>
        <v/>
      </c>
    </row>
    <row r="117" spans="1:27" x14ac:dyDescent="0.25">
      <c r="A117" s="17"/>
      <c r="B117" s="17"/>
      <c r="C117" s="17"/>
      <c r="D117" s="18"/>
      <c r="E117" s="18"/>
      <c r="F117" s="18"/>
      <c r="G117" s="18"/>
      <c r="H117" s="19"/>
      <c r="I117" s="20"/>
      <c r="J117" s="21"/>
      <c r="K117" s="22"/>
      <c r="L117" s="20"/>
      <c r="M117" s="20"/>
      <c r="N117" s="23"/>
      <c r="O117" s="24" t="str">
        <f>IF($A117="","",IF(G117&gt;0,F117/G117,""))</f>
        <v/>
      </c>
      <c r="P117" s="25" t="str">
        <f>IF($A117="","",IF(H117&gt;0,I117/H117,"No demand"))</f>
        <v/>
      </c>
      <c r="Q117" s="26" t="str">
        <f>IF($A117="","",H117*J117)</f>
        <v/>
      </c>
      <c r="R117" s="26" t="str">
        <f>IF($A117="","",MAX(0,Q117-I117))</f>
        <v/>
      </c>
      <c r="S117" s="27" t="str">
        <f>IF($A117="","",R117*D117)</f>
        <v/>
      </c>
      <c r="T117" s="27" t="str">
        <f>IF($A117="","",R117*(D117-E117))</f>
        <v/>
      </c>
      <c r="U117" s="26" t="str">
        <f>IF($A117="","",MAX(0,I117-(Q117+M117)))</f>
        <v/>
      </c>
      <c r="V117" s="27" t="str">
        <f>IF($A117="","",U117*E117)</f>
        <v/>
      </c>
      <c r="W117" s="28" t="str">
        <f>IF($A117="","",IF(R117&gt;0,"At risk",IF(U117&gt;0,"Excess","Balanced")))</f>
        <v/>
      </c>
      <c r="X117" s="28" t="str">
        <f>IF($A117="","",IF(N117="","Unavailable",IF(N117&gt;Settings!$B$3,"Positive",IF(N117=Settings!$B$3,"Neutral","Negative"))))</f>
        <v/>
      </c>
      <c r="Y117" s="28" t="str">
        <f>IF($A117="","",IF(W117="At risk",IF(X117="Unavailable","Replenish; lower ad priority until the delivery lands (no POAS: check margin)",IF(X117="Negative","Fix the economics before reordering","Replenish; lower ad priority until the delivery lands")),IF(W117="Excess",IF(X117="Unavailable","Hold the next order; promote while profitable (no POAS: check margin)",IF(X117="Negative","Deprioritise: review price, cost and clearance","Hold the next order; promote while profitable")),IF(X117="Negative","Keep stock lean; review price and cost","Keep: reorder on the usual date"))))</f>
        <v/>
      </c>
      <c r="Z117" s="28" t="str">
        <f>IF($A117="","",IF(W117="At risk",TEXT(R117,"0")&amp;" units short before the delivery",IF(W117="Excess",TEXT(U117,"0")&amp;" units above demand to delivery plus safety stock","Stock covers demand to the delivery"))&amp;IF(N117="","; no POAS","; POAS "&amp;TEXT(N117,"0.0#")&amp;" vs break-even "&amp;TEXT(Settings!$B$3,"0.0#"))&amp;IF(AND(W117="At risk",OR(L117="",L117=0)),"; no confirmed order",""))</f>
        <v/>
      </c>
      <c r="AA117" s="28" t="str">
        <f>IF($A117="","",IF(W117="At risk","Forecast, purchase order date and quantity, safety stock, margin",IF(W117="Excess","Season, product lifecycle, price floor, committed stock, returns","Season and returns before the next order")))</f>
        <v/>
      </c>
    </row>
    <row r="118" spans="1:27" x14ac:dyDescent="0.25">
      <c r="A118" s="17"/>
      <c r="B118" s="17"/>
      <c r="C118" s="17"/>
      <c r="D118" s="18"/>
      <c r="E118" s="18"/>
      <c r="F118" s="18"/>
      <c r="G118" s="18"/>
      <c r="H118" s="19"/>
      <c r="I118" s="20"/>
      <c r="J118" s="21"/>
      <c r="K118" s="22"/>
      <c r="L118" s="20"/>
      <c r="M118" s="20"/>
      <c r="N118" s="23"/>
      <c r="O118" s="24" t="str">
        <f>IF($A118="","",IF(G118&gt;0,F118/G118,""))</f>
        <v/>
      </c>
      <c r="P118" s="25" t="str">
        <f>IF($A118="","",IF(H118&gt;0,I118/H118,"No demand"))</f>
        <v/>
      </c>
      <c r="Q118" s="26" t="str">
        <f>IF($A118="","",H118*J118)</f>
        <v/>
      </c>
      <c r="R118" s="26" t="str">
        <f>IF($A118="","",MAX(0,Q118-I118))</f>
        <v/>
      </c>
      <c r="S118" s="27" t="str">
        <f>IF($A118="","",R118*D118)</f>
        <v/>
      </c>
      <c r="T118" s="27" t="str">
        <f>IF($A118="","",R118*(D118-E118))</f>
        <v/>
      </c>
      <c r="U118" s="26" t="str">
        <f>IF($A118="","",MAX(0,I118-(Q118+M118)))</f>
        <v/>
      </c>
      <c r="V118" s="27" t="str">
        <f>IF($A118="","",U118*E118)</f>
        <v/>
      </c>
      <c r="W118" s="28" t="str">
        <f>IF($A118="","",IF(R118&gt;0,"At risk",IF(U118&gt;0,"Excess","Balanced")))</f>
        <v/>
      </c>
      <c r="X118" s="28" t="str">
        <f>IF($A118="","",IF(N118="","Unavailable",IF(N118&gt;Settings!$B$3,"Positive",IF(N118=Settings!$B$3,"Neutral","Negative"))))</f>
        <v/>
      </c>
      <c r="Y118" s="28" t="str">
        <f>IF($A118="","",IF(W118="At risk",IF(X118="Unavailable","Replenish; lower ad priority until the delivery lands (no POAS: check margin)",IF(X118="Negative","Fix the economics before reordering","Replenish; lower ad priority until the delivery lands")),IF(W118="Excess",IF(X118="Unavailable","Hold the next order; promote while profitable (no POAS: check margin)",IF(X118="Negative","Deprioritise: review price, cost and clearance","Hold the next order; promote while profitable")),IF(X118="Negative","Keep stock lean; review price and cost","Keep: reorder on the usual date"))))</f>
        <v/>
      </c>
      <c r="Z118" s="28" t="str">
        <f>IF($A118="","",IF(W118="At risk",TEXT(R118,"0")&amp;" units short before the delivery",IF(W118="Excess",TEXT(U118,"0")&amp;" units above demand to delivery plus safety stock","Stock covers demand to the delivery"))&amp;IF(N118="","; no POAS","; POAS "&amp;TEXT(N118,"0.0#")&amp;" vs break-even "&amp;TEXT(Settings!$B$3,"0.0#"))&amp;IF(AND(W118="At risk",OR(L118="",L118=0)),"; no confirmed order",""))</f>
        <v/>
      </c>
      <c r="AA118" s="28" t="str">
        <f>IF($A118="","",IF(W118="At risk","Forecast, purchase order date and quantity, safety stock, margin",IF(W118="Excess","Season, product lifecycle, price floor, committed stock, returns","Season and returns before the next order")))</f>
        <v/>
      </c>
    </row>
    <row r="119" spans="1:27" x14ac:dyDescent="0.25">
      <c r="A119" s="17"/>
      <c r="B119" s="17"/>
      <c r="C119" s="17"/>
      <c r="D119" s="18"/>
      <c r="E119" s="18"/>
      <c r="F119" s="18"/>
      <c r="G119" s="18"/>
      <c r="H119" s="19"/>
      <c r="I119" s="20"/>
      <c r="J119" s="21"/>
      <c r="K119" s="22"/>
      <c r="L119" s="20"/>
      <c r="M119" s="20"/>
      <c r="N119" s="23"/>
      <c r="O119" s="24" t="str">
        <f>IF($A119="","",IF(G119&gt;0,F119/G119,""))</f>
        <v/>
      </c>
      <c r="P119" s="25" t="str">
        <f>IF($A119="","",IF(H119&gt;0,I119/H119,"No demand"))</f>
        <v/>
      </c>
      <c r="Q119" s="26" t="str">
        <f>IF($A119="","",H119*J119)</f>
        <v/>
      </c>
      <c r="R119" s="26" t="str">
        <f>IF($A119="","",MAX(0,Q119-I119))</f>
        <v/>
      </c>
      <c r="S119" s="27" t="str">
        <f>IF($A119="","",R119*D119)</f>
        <v/>
      </c>
      <c r="T119" s="27" t="str">
        <f>IF($A119="","",R119*(D119-E119))</f>
        <v/>
      </c>
      <c r="U119" s="26" t="str">
        <f>IF($A119="","",MAX(0,I119-(Q119+M119)))</f>
        <v/>
      </c>
      <c r="V119" s="27" t="str">
        <f>IF($A119="","",U119*E119)</f>
        <v/>
      </c>
      <c r="W119" s="28" t="str">
        <f>IF($A119="","",IF(R119&gt;0,"At risk",IF(U119&gt;0,"Excess","Balanced")))</f>
        <v/>
      </c>
      <c r="X119" s="28" t="str">
        <f>IF($A119="","",IF(N119="","Unavailable",IF(N119&gt;Settings!$B$3,"Positive",IF(N119=Settings!$B$3,"Neutral","Negative"))))</f>
        <v/>
      </c>
      <c r="Y119" s="28" t="str">
        <f>IF($A119="","",IF(W119="At risk",IF(X119="Unavailable","Replenish; lower ad priority until the delivery lands (no POAS: check margin)",IF(X119="Negative","Fix the economics before reordering","Replenish; lower ad priority until the delivery lands")),IF(W119="Excess",IF(X119="Unavailable","Hold the next order; promote while profitable (no POAS: check margin)",IF(X119="Negative","Deprioritise: review price, cost and clearance","Hold the next order; promote while profitable")),IF(X119="Negative","Keep stock lean; review price and cost","Keep: reorder on the usual date"))))</f>
        <v/>
      </c>
      <c r="Z119" s="28" t="str">
        <f>IF($A119="","",IF(W119="At risk",TEXT(R119,"0")&amp;" units short before the delivery",IF(W119="Excess",TEXT(U119,"0")&amp;" units above demand to delivery plus safety stock","Stock covers demand to the delivery"))&amp;IF(N119="","; no POAS","; POAS "&amp;TEXT(N119,"0.0#")&amp;" vs break-even "&amp;TEXT(Settings!$B$3,"0.0#"))&amp;IF(AND(W119="At risk",OR(L119="",L119=0)),"; no confirmed order",""))</f>
        <v/>
      </c>
      <c r="AA119" s="28" t="str">
        <f>IF($A119="","",IF(W119="At risk","Forecast, purchase order date and quantity, safety stock, margin",IF(W119="Excess","Season, product lifecycle, price floor, committed stock, returns","Season and returns before the next order")))</f>
        <v/>
      </c>
    </row>
    <row r="120" spans="1:27" x14ac:dyDescent="0.25">
      <c r="A120" s="17"/>
      <c r="B120" s="17"/>
      <c r="C120" s="17"/>
      <c r="D120" s="18"/>
      <c r="E120" s="18"/>
      <c r="F120" s="18"/>
      <c r="G120" s="18"/>
      <c r="H120" s="19"/>
      <c r="I120" s="20"/>
      <c r="J120" s="21"/>
      <c r="K120" s="22"/>
      <c r="L120" s="20"/>
      <c r="M120" s="20"/>
      <c r="N120" s="23"/>
      <c r="O120" s="24" t="str">
        <f>IF($A120="","",IF(G120&gt;0,F120/G120,""))</f>
        <v/>
      </c>
      <c r="P120" s="25" t="str">
        <f>IF($A120="","",IF(H120&gt;0,I120/H120,"No demand"))</f>
        <v/>
      </c>
      <c r="Q120" s="26" t="str">
        <f>IF($A120="","",H120*J120)</f>
        <v/>
      </c>
      <c r="R120" s="26" t="str">
        <f>IF($A120="","",MAX(0,Q120-I120))</f>
        <v/>
      </c>
      <c r="S120" s="27" t="str">
        <f>IF($A120="","",R120*D120)</f>
        <v/>
      </c>
      <c r="T120" s="27" t="str">
        <f>IF($A120="","",R120*(D120-E120))</f>
        <v/>
      </c>
      <c r="U120" s="26" t="str">
        <f>IF($A120="","",MAX(0,I120-(Q120+M120)))</f>
        <v/>
      </c>
      <c r="V120" s="27" t="str">
        <f>IF($A120="","",U120*E120)</f>
        <v/>
      </c>
      <c r="W120" s="28" t="str">
        <f>IF($A120="","",IF(R120&gt;0,"At risk",IF(U120&gt;0,"Excess","Balanced")))</f>
        <v/>
      </c>
      <c r="X120" s="28" t="str">
        <f>IF($A120="","",IF(N120="","Unavailable",IF(N120&gt;Settings!$B$3,"Positive",IF(N120=Settings!$B$3,"Neutral","Negative"))))</f>
        <v/>
      </c>
      <c r="Y120" s="28" t="str">
        <f>IF($A120="","",IF(W120="At risk",IF(X120="Unavailable","Replenish; lower ad priority until the delivery lands (no POAS: check margin)",IF(X120="Negative","Fix the economics before reordering","Replenish; lower ad priority until the delivery lands")),IF(W120="Excess",IF(X120="Unavailable","Hold the next order; promote while profitable (no POAS: check margin)",IF(X120="Negative","Deprioritise: review price, cost and clearance","Hold the next order; promote while profitable")),IF(X120="Negative","Keep stock lean; review price and cost","Keep: reorder on the usual date"))))</f>
        <v/>
      </c>
      <c r="Z120" s="28" t="str">
        <f>IF($A120="","",IF(W120="At risk",TEXT(R120,"0")&amp;" units short before the delivery",IF(W120="Excess",TEXT(U120,"0")&amp;" units above demand to delivery plus safety stock","Stock covers demand to the delivery"))&amp;IF(N120="","; no POAS","; POAS "&amp;TEXT(N120,"0.0#")&amp;" vs break-even "&amp;TEXT(Settings!$B$3,"0.0#"))&amp;IF(AND(W120="At risk",OR(L120="",L120=0)),"; no confirmed order",""))</f>
        <v/>
      </c>
      <c r="AA120" s="28" t="str">
        <f>IF($A120="","",IF(W120="At risk","Forecast, purchase order date and quantity, safety stock, margin",IF(W120="Excess","Season, product lifecycle, price floor, committed stock, returns","Season and returns before the next order")))</f>
        <v/>
      </c>
    </row>
    <row r="121" spans="1:27" x14ac:dyDescent="0.25">
      <c r="A121" s="17"/>
      <c r="B121" s="17"/>
      <c r="C121" s="17"/>
      <c r="D121" s="18"/>
      <c r="E121" s="18"/>
      <c r="F121" s="18"/>
      <c r="G121" s="18"/>
      <c r="H121" s="19"/>
      <c r="I121" s="20"/>
      <c r="J121" s="21"/>
      <c r="K121" s="22"/>
      <c r="L121" s="20"/>
      <c r="M121" s="20"/>
      <c r="N121" s="23"/>
      <c r="O121" s="24" t="str">
        <f>IF($A121="","",IF(G121&gt;0,F121/G121,""))</f>
        <v/>
      </c>
      <c r="P121" s="25" t="str">
        <f>IF($A121="","",IF(H121&gt;0,I121/H121,"No demand"))</f>
        <v/>
      </c>
      <c r="Q121" s="26" t="str">
        <f>IF($A121="","",H121*J121)</f>
        <v/>
      </c>
      <c r="R121" s="26" t="str">
        <f>IF($A121="","",MAX(0,Q121-I121))</f>
        <v/>
      </c>
      <c r="S121" s="27" t="str">
        <f>IF($A121="","",R121*D121)</f>
        <v/>
      </c>
      <c r="T121" s="27" t="str">
        <f>IF($A121="","",R121*(D121-E121))</f>
        <v/>
      </c>
      <c r="U121" s="26" t="str">
        <f>IF($A121="","",MAX(0,I121-(Q121+M121)))</f>
        <v/>
      </c>
      <c r="V121" s="27" t="str">
        <f>IF($A121="","",U121*E121)</f>
        <v/>
      </c>
      <c r="W121" s="28" t="str">
        <f>IF($A121="","",IF(R121&gt;0,"At risk",IF(U121&gt;0,"Excess","Balanced")))</f>
        <v/>
      </c>
      <c r="X121" s="28" t="str">
        <f>IF($A121="","",IF(N121="","Unavailable",IF(N121&gt;Settings!$B$3,"Positive",IF(N121=Settings!$B$3,"Neutral","Negative"))))</f>
        <v/>
      </c>
      <c r="Y121" s="28" t="str">
        <f>IF($A121="","",IF(W121="At risk",IF(X121="Unavailable","Replenish; lower ad priority until the delivery lands (no POAS: check margin)",IF(X121="Negative","Fix the economics before reordering","Replenish; lower ad priority until the delivery lands")),IF(W121="Excess",IF(X121="Unavailable","Hold the next order; promote while profitable (no POAS: check margin)",IF(X121="Negative","Deprioritise: review price, cost and clearance","Hold the next order; promote while profitable")),IF(X121="Negative","Keep stock lean; review price and cost","Keep: reorder on the usual date"))))</f>
        <v/>
      </c>
      <c r="Z121" s="28" t="str">
        <f>IF($A121="","",IF(W121="At risk",TEXT(R121,"0")&amp;" units short before the delivery",IF(W121="Excess",TEXT(U121,"0")&amp;" units above demand to delivery plus safety stock","Stock covers demand to the delivery"))&amp;IF(N121="","; no POAS","; POAS "&amp;TEXT(N121,"0.0#")&amp;" vs break-even "&amp;TEXT(Settings!$B$3,"0.0#"))&amp;IF(AND(W121="At risk",OR(L121="",L121=0)),"; no confirmed order",""))</f>
        <v/>
      </c>
      <c r="AA121" s="28" t="str">
        <f>IF($A121="","",IF(W121="At risk","Forecast, purchase order date and quantity, safety stock, margin",IF(W121="Excess","Season, product lifecycle, price floor, committed stock, returns","Season and returns before the next order")))</f>
        <v/>
      </c>
    </row>
    <row r="122" spans="1:27" x14ac:dyDescent="0.25">
      <c r="A122" s="17"/>
      <c r="B122" s="17"/>
      <c r="C122" s="17"/>
      <c r="D122" s="18"/>
      <c r="E122" s="18"/>
      <c r="F122" s="18"/>
      <c r="G122" s="18"/>
      <c r="H122" s="19"/>
      <c r="I122" s="20"/>
      <c r="J122" s="21"/>
      <c r="K122" s="22"/>
      <c r="L122" s="20"/>
      <c r="M122" s="20"/>
      <c r="N122" s="23"/>
      <c r="O122" s="24" t="str">
        <f>IF($A122="","",IF(G122&gt;0,F122/G122,""))</f>
        <v/>
      </c>
      <c r="P122" s="25" t="str">
        <f>IF($A122="","",IF(H122&gt;0,I122/H122,"No demand"))</f>
        <v/>
      </c>
      <c r="Q122" s="26" t="str">
        <f>IF($A122="","",H122*J122)</f>
        <v/>
      </c>
      <c r="R122" s="26" t="str">
        <f>IF($A122="","",MAX(0,Q122-I122))</f>
        <v/>
      </c>
      <c r="S122" s="27" t="str">
        <f>IF($A122="","",R122*D122)</f>
        <v/>
      </c>
      <c r="T122" s="27" t="str">
        <f>IF($A122="","",R122*(D122-E122))</f>
        <v/>
      </c>
      <c r="U122" s="26" t="str">
        <f>IF($A122="","",MAX(0,I122-(Q122+M122)))</f>
        <v/>
      </c>
      <c r="V122" s="27" t="str">
        <f>IF($A122="","",U122*E122)</f>
        <v/>
      </c>
      <c r="W122" s="28" t="str">
        <f>IF($A122="","",IF(R122&gt;0,"At risk",IF(U122&gt;0,"Excess","Balanced")))</f>
        <v/>
      </c>
      <c r="X122" s="28" t="str">
        <f>IF($A122="","",IF(N122="","Unavailable",IF(N122&gt;Settings!$B$3,"Positive",IF(N122=Settings!$B$3,"Neutral","Negative"))))</f>
        <v/>
      </c>
      <c r="Y122" s="28" t="str">
        <f>IF($A122="","",IF(W122="At risk",IF(X122="Unavailable","Replenish; lower ad priority until the delivery lands (no POAS: check margin)",IF(X122="Negative","Fix the economics before reordering","Replenish; lower ad priority until the delivery lands")),IF(W122="Excess",IF(X122="Unavailable","Hold the next order; promote while profitable (no POAS: check margin)",IF(X122="Negative","Deprioritise: review price, cost and clearance","Hold the next order; promote while profitable")),IF(X122="Negative","Keep stock lean; review price and cost","Keep: reorder on the usual date"))))</f>
        <v/>
      </c>
      <c r="Z122" s="28" t="str">
        <f>IF($A122="","",IF(W122="At risk",TEXT(R122,"0")&amp;" units short before the delivery",IF(W122="Excess",TEXT(U122,"0")&amp;" units above demand to delivery plus safety stock","Stock covers demand to the delivery"))&amp;IF(N122="","; no POAS","; POAS "&amp;TEXT(N122,"0.0#")&amp;" vs break-even "&amp;TEXT(Settings!$B$3,"0.0#"))&amp;IF(AND(W122="At risk",OR(L122="",L122=0)),"; no confirmed order",""))</f>
        <v/>
      </c>
      <c r="AA122" s="28" t="str">
        <f>IF($A122="","",IF(W122="At risk","Forecast, purchase order date and quantity, safety stock, margin",IF(W122="Excess","Season, product lifecycle, price floor, committed stock, returns","Season and returns before the next order")))</f>
        <v/>
      </c>
    </row>
    <row r="123" spans="1:27" x14ac:dyDescent="0.25">
      <c r="A123" s="17"/>
      <c r="B123" s="17"/>
      <c r="C123" s="17"/>
      <c r="D123" s="18"/>
      <c r="E123" s="18"/>
      <c r="F123" s="18"/>
      <c r="G123" s="18"/>
      <c r="H123" s="19"/>
      <c r="I123" s="20"/>
      <c r="J123" s="21"/>
      <c r="K123" s="22"/>
      <c r="L123" s="20"/>
      <c r="M123" s="20"/>
      <c r="N123" s="23"/>
      <c r="O123" s="24" t="str">
        <f>IF($A123="","",IF(G123&gt;0,F123/G123,""))</f>
        <v/>
      </c>
      <c r="P123" s="25" t="str">
        <f>IF($A123="","",IF(H123&gt;0,I123/H123,"No demand"))</f>
        <v/>
      </c>
      <c r="Q123" s="26" t="str">
        <f>IF($A123="","",H123*J123)</f>
        <v/>
      </c>
      <c r="R123" s="26" t="str">
        <f>IF($A123="","",MAX(0,Q123-I123))</f>
        <v/>
      </c>
      <c r="S123" s="27" t="str">
        <f>IF($A123="","",R123*D123)</f>
        <v/>
      </c>
      <c r="T123" s="27" t="str">
        <f>IF($A123="","",R123*(D123-E123))</f>
        <v/>
      </c>
      <c r="U123" s="26" t="str">
        <f>IF($A123="","",MAX(0,I123-(Q123+M123)))</f>
        <v/>
      </c>
      <c r="V123" s="27" t="str">
        <f>IF($A123="","",U123*E123)</f>
        <v/>
      </c>
      <c r="W123" s="28" t="str">
        <f>IF($A123="","",IF(R123&gt;0,"At risk",IF(U123&gt;0,"Excess","Balanced")))</f>
        <v/>
      </c>
      <c r="X123" s="28" t="str">
        <f>IF($A123="","",IF(N123="","Unavailable",IF(N123&gt;Settings!$B$3,"Positive",IF(N123=Settings!$B$3,"Neutral","Negative"))))</f>
        <v/>
      </c>
      <c r="Y123" s="28" t="str">
        <f>IF($A123="","",IF(W123="At risk",IF(X123="Unavailable","Replenish; lower ad priority until the delivery lands (no POAS: check margin)",IF(X123="Negative","Fix the economics before reordering","Replenish; lower ad priority until the delivery lands")),IF(W123="Excess",IF(X123="Unavailable","Hold the next order; promote while profitable (no POAS: check margin)",IF(X123="Negative","Deprioritise: review price, cost and clearance","Hold the next order; promote while profitable")),IF(X123="Negative","Keep stock lean; review price and cost","Keep: reorder on the usual date"))))</f>
        <v/>
      </c>
      <c r="Z123" s="28" t="str">
        <f>IF($A123="","",IF(W123="At risk",TEXT(R123,"0")&amp;" units short before the delivery",IF(W123="Excess",TEXT(U123,"0")&amp;" units above demand to delivery plus safety stock","Stock covers demand to the delivery"))&amp;IF(N123="","; no POAS","; POAS "&amp;TEXT(N123,"0.0#")&amp;" vs break-even "&amp;TEXT(Settings!$B$3,"0.0#"))&amp;IF(AND(W123="At risk",OR(L123="",L123=0)),"; no confirmed order",""))</f>
        <v/>
      </c>
      <c r="AA123" s="28" t="str">
        <f>IF($A123="","",IF(W123="At risk","Forecast, purchase order date and quantity, safety stock, margin",IF(W123="Excess","Season, product lifecycle, price floor, committed stock, returns","Season and returns before the next order")))</f>
        <v/>
      </c>
    </row>
    <row r="124" spans="1:27" x14ac:dyDescent="0.25">
      <c r="A124" s="17"/>
      <c r="B124" s="17"/>
      <c r="C124" s="17"/>
      <c r="D124" s="18"/>
      <c r="E124" s="18"/>
      <c r="F124" s="18"/>
      <c r="G124" s="18"/>
      <c r="H124" s="19"/>
      <c r="I124" s="20"/>
      <c r="J124" s="21"/>
      <c r="K124" s="22"/>
      <c r="L124" s="20"/>
      <c r="M124" s="20"/>
      <c r="N124" s="23"/>
      <c r="O124" s="24" t="str">
        <f>IF($A124="","",IF(G124&gt;0,F124/G124,""))</f>
        <v/>
      </c>
      <c r="P124" s="25" t="str">
        <f>IF($A124="","",IF(H124&gt;0,I124/H124,"No demand"))</f>
        <v/>
      </c>
      <c r="Q124" s="26" t="str">
        <f>IF($A124="","",H124*J124)</f>
        <v/>
      </c>
      <c r="R124" s="26" t="str">
        <f>IF($A124="","",MAX(0,Q124-I124))</f>
        <v/>
      </c>
      <c r="S124" s="27" t="str">
        <f>IF($A124="","",R124*D124)</f>
        <v/>
      </c>
      <c r="T124" s="27" t="str">
        <f>IF($A124="","",R124*(D124-E124))</f>
        <v/>
      </c>
      <c r="U124" s="26" t="str">
        <f>IF($A124="","",MAX(0,I124-(Q124+M124)))</f>
        <v/>
      </c>
      <c r="V124" s="27" t="str">
        <f>IF($A124="","",U124*E124)</f>
        <v/>
      </c>
      <c r="W124" s="28" t="str">
        <f>IF($A124="","",IF(R124&gt;0,"At risk",IF(U124&gt;0,"Excess","Balanced")))</f>
        <v/>
      </c>
      <c r="X124" s="28" t="str">
        <f>IF($A124="","",IF(N124="","Unavailable",IF(N124&gt;Settings!$B$3,"Positive",IF(N124=Settings!$B$3,"Neutral","Negative"))))</f>
        <v/>
      </c>
      <c r="Y124" s="28" t="str">
        <f>IF($A124="","",IF(W124="At risk",IF(X124="Unavailable","Replenish; lower ad priority until the delivery lands (no POAS: check margin)",IF(X124="Negative","Fix the economics before reordering","Replenish; lower ad priority until the delivery lands")),IF(W124="Excess",IF(X124="Unavailable","Hold the next order; promote while profitable (no POAS: check margin)",IF(X124="Negative","Deprioritise: review price, cost and clearance","Hold the next order; promote while profitable")),IF(X124="Negative","Keep stock lean; review price and cost","Keep: reorder on the usual date"))))</f>
        <v/>
      </c>
      <c r="Z124" s="28" t="str">
        <f>IF($A124="","",IF(W124="At risk",TEXT(R124,"0")&amp;" units short before the delivery",IF(W124="Excess",TEXT(U124,"0")&amp;" units above demand to delivery plus safety stock","Stock covers demand to the delivery"))&amp;IF(N124="","; no POAS","; POAS "&amp;TEXT(N124,"0.0#")&amp;" vs break-even "&amp;TEXT(Settings!$B$3,"0.0#"))&amp;IF(AND(W124="At risk",OR(L124="",L124=0)),"; no confirmed order",""))</f>
        <v/>
      </c>
      <c r="AA124" s="28" t="str">
        <f>IF($A124="","",IF(W124="At risk","Forecast, purchase order date and quantity, safety stock, margin",IF(W124="Excess","Season, product lifecycle, price floor, committed stock, returns","Season and returns before the next order")))</f>
        <v/>
      </c>
    </row>
    <row r="125" spans="1:27" x14ac:dyDescent="0.25">
      <c r="A125" s="17"/>
      <c r="B125" s="17"/>
      <c r="C125" s="17"/>
      <c r="D125" s="18"/>
      <c r="E125" s="18"/>
      <c r="F125" s="18"/>
      <c r="G125" s="18"/>
      <c r="H125" s="19"/>
      <c r="I125" s="20"/>
      <c r="J125" s="21"/>
      <c r="K125" s="22"/>
      <c r="L125" s="20"/>
      <c r="M125" s="20"/>
      <c r="N125" s="23"/>
      <c r="O125" s="24" t="str">
        <f>IF($A125="","",IF(G125&gt;0,F125/G125,""))</f>
        <v/>
      </c>
      <c r="P125" s="25" t="str">
        <f>IF($A125="","",IF(H125&gt;0,I125/H125,"No demand"))</f>
        <v/>
      </c>
      <c r="Q125" s="26" t="str">
        <f>IF($A125="","",H125*J125)</f>
        <v/>
      </c>
      <c r="R125" s="26" t="str">
        <f>IF($A125="","",MAX(0,Q125-I125))</f>
        <v/>
      </c>
      <c r="S125" s="27" t="str">
        <f>IF($A125="","",R125*D125)</f>
        <v/>
      </c>
      <c r="T125" s="27" t="str">
        <f>IF($A125="","",R125*(D125-E125))</f>
        <v/>
      </c>
      <c r="U125" s="26" t="str">
        <f>IF($A125="","",MAX(0,I125-(Q125+M125)))</f>
        <v/>
      </c>
      <c r="V125" s="27" t="str">
        <f>IF($A125="","",U125*E125)</f>
        <v/>
      </c>
      <c r="W125" s="28" t="str">
        <f>IF($A125="","",IF(R125&gt;0,"At risk",IF(U125&gt;0,"Excess","Balanced")))</f>
        <v/>
      </c>
      <c r="X125" s="28" t="str">
        <f>IF($A125="","",IF(N125="","Unavailable",IF(N125&gt;Settings!$B$3,"Positive",IF(N125=Settings!$B$3,"Neutral","Negative"))))</f>
        <v/>
      </c>
      <c r="Y125" s="28" t="str">
        <f>IF($A125="","",IF(W125="At risk",IF(X125="Unavailable","Replenish; lower ad priority until the delivery lands (no POAS: check margin)",IF(X125="Negative","Fix the economics before reordering","Replenish; lower ad priority until the delivery lands")),IF(W125="Excess",IF(X125="Unavailable","Hold the next order; promote while profitable (no POAS: check margin)",IF(X125="Negative","Deprioritise: review price, cost and clearance","Hold the next order; promote while profitable")),IF(X125="Negative","Keep stock lean; review price and cost","Keep: reorder on the usual date"))))</f>
        <v/>
      </c>
      <c r="Z125" s="28" t="str">
        <f>IF($A125="","",IF(W125="At risk",TEXT(R125,"0")&amp;" units short before the delivery",IF(W125="Excess",TEXT(U125,"0")&amp;" units above demand to delivery plus safety stock","Stock covers demand to the delivery"))&amp;IF(N125="","; no POAS","; POAS "&amp;TEXT(N125,"0.0#")&amp;" vs break-even "&amp;TEXT(Settings!$B$3,"0.0#"))&amp;IF(AND(W125="At risk",OR(L125="",L125=0)),"; no confirmed order",""))</f>
        <v/>
      </c>
      <c r="AA125" s="28" t="str">
        <f>IF($A125="","",IF(W125="At risk","Forecast, purchase order date and quantity, safety stock, margin",IF(W125="Excess","Season, product lifecycle, price floor, committed stock, returns","Season and returns before the next order")))</f>
        <v/>
      </c>
    </row>
    <row r="126" spans="1:27" x14ac:dyDescent="0.25">
      <c r="A126" s="17"/>
      <c r="B126" s="17"/>
      <c r="C126" s="17"/>
      <c r="D126" s="18"/>
      <c r="E126" s="18"/>
      <c r="F126" s="18"/>
      <c r="G126" s="18"/>
      <c r="H126" s="19"/>
      <c r="I126" s="20"/>
      <c r="J126" s="21"/>
      <c r="K126" s="22"/>
      <c r="L126" s="20"/>
      <c r="M126" s="20"/>
      <c r="N126" s="23"/>
      <c r="O126" s="24" t="str">
        <f>IF($A126="","",IF(G126&gt;0,F126/G126,""))</f>
        <v/>
      </c>
      <c r="P126" s="25" t="str">
        <f>IF($A126="","",IF(H126&gt;0,I126/H126,"No demand"))</f>
        <v/>
      </c>
      <c r="Q126" s="26" t="str">
        <f>IF($A126="","",H126*J126)</f>
        <v/>
      </c>
      <c r="R126" s="26" t="str">
        <f>IF($A126="","",MAX(0,Q126-I126))</f>
        <v/>
      </c>
      <c r="S126" s="27" t="str">
        <f>IF($A126="","",R126*D126)</f>
        <v/>
      </c>
      <c r="T126" s="27" t="str">
        <f>IF($A126="","",R126*(D126-E126))</f>
        <v/>
      </c>
      <c r="U126" s="26" t="str">
        <f>IF($A126="","",MAX(0,I126-(Q126+M126)))</f>
        <v/>
      </c>
      <c r="V126" s="27" t="str">
        <f>IF($A126="","",U126*E126)</f>
        <v/>
      </c>
      <c r="W126" s="28" t="str">
        <f>IF($A126="","",IF(R126&gt;0,"At risk",IF(U126&gt;0,"Excess","Balanced")))</f>
        <v/>
      </c>
      <c r="X126" s="28" t="str">
        <f>IF($A126="","",IF(N126="","Unavailable",IF(N126&gt;Settings!$B$3,"Positive",IF(N126=Settings!$B$3,"Neutral","Negative"))))</f>
        <v/>
      </c>
      <c r="Y126" s="28" t="str">
        <f>IF($A126="","",IF(W126="At risk",IF(X126="Unavailable","Replenish; lower ad priority until the delivery lands (no POAS: check margin)",IF(X126="Negative","Fix the economics before reordering","Replenish; lower ad priority until the delivery lands")),IF(W126="Excess",IF(X126="Unavailable","Hold the next order; promote while profitable (no POAS: check margin)",IF(X126="Negative","Deprioritise: review price, cost and clearance","Hold the next order; promote while profitable")),IF(X126="Negative","Keep stock lean; review price and cost","Keep: reorder on the usual date"))))</f>
        <v/>
      </c>
      <c r="Z126" s="28" t="str">
        <f>IF($A126="","",IF(W126="At risk",TEXT(R126,"0")&amp;" units short before the delivery",IF(W126="Excess",TEXT(U126,"0")&amp;" units above demand to delivery plus safety stock","Stock covers demand to the delivery"))&amp;IF(N126="","; no POAS","; POAS "&amp;TEXT(N126,"0.0#")&amp;" vs break-even "&amp;TEXT(Settings!$B$3,"0.0#"))&amp;IF(AND(W126="At risk",OR(L126="",L126=0)),"; no confirmed order",""))</f>
        <v/>
      </c>
      <c r="AA126" s="28" t="str">
        <f>IF($A126="","",IF(W126="At risk","Forecast, purchase order date and quantity, safety stock, margin",IF(W126="Excess","Season, product lifecycle, price floor, committed stock, returns","Season and returns before the next order")))</f>
        <v/>
      </c>
    </row>
    <row r="127" spans="1:27" x14ac:dyDescent="0.25">
      <c r="A127" s="17"/>
      <c r="B127" s="17"/>
      <c r="C127" s="17"/>
      <c r="D127" s="18"/>
      <c r="E127" s="18"/>
      <c r="F127" s="18"/>
      <c r="G127" s="18"/>
      <c r="H127" s="19"/>
      <c r="I127" s="20"/>
      <c r="J127" s="21"/>
      <c r="K127" s="22"/>
      <c r="L127" s="20"/>
      <c r="M127" s="20"/>
      <c r="N127" s="23"/>
      <c r="O127" s="24" t="str">
        <f>IF($A127="","",IF(G127&gt;0,F127/G127,""))</f>
        <v/>
      </c>
      <c r="P127" s="25" t="str">
        <f>IF($A127="","",IF(H127&gt;0,I127/H127,"No demand"))</f>
        <v/>
      </c>
      <c r="Q127" s="26" t="str">
        <f>IF($A127="","",H127*J127)</f>
        <v/>
      </c>
      <c r="R127" s="26" t="str">
        <f>IF($A127="","",MAX(0,Q127-I127))</f>
        <v/>
      </c>
      <c r="S127" s="27" t="str">
        <f>IF($A127="","",R127*D127)</f>
        <v/>
      </c>
      <c r="T127" s="27" t="str">
        <f>IF($A127="","",R127*(D127-E127))</f>
        <v/>
      </c>
      <c r="U127" s="26" t="str">
        <f>IF($A127="","",MAX(0,I127-(Q127+M127)))</f>
        <v/>
      </c>
      <c r="V127" s="27" t="str">
        <f>IF($A127="","",U127*E127)</f>
        <v/>
      </c>
      <c r="W127" s="28" t="str">
        <f>IF($A127="","",IF(R127&gt;0,"At risk",IF(U127&gt;0,"Excess","Balanced")))</f>
        <v/>
      </c>
      <c r="X127" s="28" t="str">
        <f>IF($A127="","",IF(N127="","Unavailable",IF(N127&gt;Settings!$B$3,"Positive",IF(N127=Settings!$B$3,"Neutral","Negative"))))</f>
        <v/>
      </c>
      <c r="Y127" s="28" t="str">
        <f>IF($A127="","",IF(W127="At risk",IF(X127="Unavailable","Replenish; lower ad priority until the delivery lands (no POAS: check margin)",IF(X127="Negative","Fix the economics before reordering","Replenish; lower ad priority until the delivery lands")),IF(W127="Excess",IF(X127="Unavailable","Hold the next order; promote while profitable (no POAS: check margin)",IF(X127="Negative","Deprioritise: review price, cost and clearance","Hold the next order; promote while profitable")),IF(X127="Negative","Keep stock lean; review price and cost","Keep: reorder on the usual date"))))</f>
        <v/>
      </c>
      <c r="Z127" s="28" t="str">
        <f>IF($A127="","",IF(W127="At risk",TEXT(R127,"0")&amp;" units short before the delivery",IF(W127="Excess",TEXT(U127,"0")&amp;" units above demand to delivery plus safety stock","Stock covers demand to the delivery"))&amp;IF(N127="","; no POAS","; POAS "&amp;TEXT(N127,"0.0#")&amp;" vs break-even "&amp;TEXT(Settings!$B$3,"0.0#"))&amp;IF(AND(W127="At risk",OR(L127="",L127=0)),"; no confirmed order",""))</f>
        <v/>
      </c>
      <c r="AA127" s="28" t="str">
        <f>IF($A127="","",IF(W127="At risk","Forecast, purchase order date and quantity, safety stock, margin",IF(W127="Excess","Season, product lifecycle, price floor, committed stock, returns","Season and returns before the next order")))</f>
        <v/>
      </c>
    </row>
    <row r="128" spans="1:27" x14ac:dyDescent="0.25">
      <c r="A128" s="17"/>
      <c r="B128" s="17"/>
      <c r="C128" s="17"/>
      <c r="D128" s="18"/>
      <c r="E128" s="18"/>
      <c r="F128" s="18"/>
      <c r="G128" s="18"/>
      <c r="H128" s="19"/>
      <c r="I128" s="20"/>
      <c r="J128" s="21"/>
      <c r="K128" s="22"/>
      <c r="L128" s="20"/>
      <c r="M128" s="20"/>
      <c r="N128" s="23"/>
      <c r="O128" s="24" t="str">
        <f>IF($A128="","",IF(G128&gt;0,F128/G128,""))</f>
        <v/>
      </c>
      <c r="P128" s="25" t="str">
        <f>IF($A128="","",IF(H128&gt;0,I128/H128,"No demand"))</f>
        <v/>
      </c>
      <c r="Q128" s="26" t="str">
        <f>IF($A128="","",H128*J128)</f>
        <v/>
      </c>
      <c r="R128" s="26" t="str">
        <f>IF($A128="","",MAX(0,Q128-I128))</f>
        <v/>
      </c>
      <c r="S128" s="27" t="str">
        <f>IF($A128="","",R128*D128)</f>
        <v/>
      </c>
      <c r="T128" s="27" t="str">
        <f>IF($A128="","",R128*(D128-E128))</f>
        <v/>
      </c>
      <c r="U128" s="26" t="str">
        <f>IF($A128="","",MAX(0,I128-(Q128+M128)))</f>
        <v/>
      </c>
      <c r="V128" s="27" t="str">
        <f>IF($A128="","",U128*E128)</f>
        <v/>
      </c>
      <c r="W128" s="28" t="str">
        <f>IF($A128="","",IF(R128&gt;0,"At risk",IF(U128&gt;0,"Excess","Balanced")))</f>
        <v/>
      </c>
      <c r="X128" s="28" t="str">
        <f>IF($A128="","",IF(N128="","Unavailable",IF(N128&gt;Settings!$B$3,"Positive",IF(N128=Settings!$B$3,"Neutral","Negative"))))</f>
        <v/>
      </c>
      <c r="Y128" s="28" t="str">
        <f>IF($A128="","",IF(W128="At risk",IF(X128="Unavailable","Replenish; lower ad priority until the delivery lands (no POAS: check margin)",IF(X128="Negative","Fix the economics before reordering","Replenish; lower ad priority until the delivery lands")),IF(W128="Excess",IF(X128="Unavailable","Hold the next order; promote while profitable (no POAS: check margin)",IF(X128="Negative","Deprioritise: review price, cost and clearance","Hold the next order; promote while profitable")),IF(X128="Negative","Keep stock lean; review price and cost","Keep: reorder on the usual date"))))</f>
        <v/>
      </c>
      <c r="Z128" s="28" t="str">
        <f>IF($A128="","",IF(W128="At risk",TEXT(R128,"0")&amp;" units short before the delivery",IF(W128="Excess",TEXT(U128,"0")&amp;" units above demand to delivery plus safety stock","Stock covers demand to the delivery"))&amp;IF(N128="","; no POAS","; POAS "&amp;TEXT(N128,"0.0#")&amp;" vs break-even "&amp;TEXT(Settings!$B$3,"0.0#"))&amp;IF(AND(W128="At risk",OR(L128="",L128=0)),"; no confirmed order",""))</f>
        <v/>
      </c>
      <c r="AA128" s="28" t="str">
        <f>IF($A128="","",IF(W128="At risk","Forecast, purchase order date and quantity, safety stock, margin",IF(W128="Excess","Season, product lifecycle, price floor, committed stock, returns","Season and returns before the next order")))</f>
        <v/>
      </c>
    </row>
    <row r="129" spans="1:27" x14ac:dyDescent="0.25">
      <c r="A129" s="17"/>
      <c r="B129" s="17"/>
      <c r="C129" s="17"/>
      <c r="D129" s="18"/>
      <c r="E129" s="18"/>
      <c r="F129" s="18"/>
      <c r="G129" s="18"/>
      <c r="H129" s="19"/>
      <c r="I129" s="20"/>
      <c r="J129" s="21"/>
      <c r="K129" s="22"/>
      <c r="L129" s="20"/>
      <c r="M129" s="20"/>
      <c r="N129" s="23"/>
      <c r="O129" s="24" t="str">
        <f>IF($A129="","",IF(G129&gt;0,F129/G129,""))</f>
        <v/>
      </c>
      <c r="P129" s="25" t="str">
        <f>IF($A129="","",IF(H129&gt;0,I129/H129,"No demand"))</f>
        <v/>
      </c>
      <c r="Q129" s="26" t="str">
        <f>IF($A129="","",H129*J129)</f>
        <v/>
      </c>
      <c r="R129" s="26" t="str">
        <f>IF($A129="","",MAX(0,Q129-I129))</f>
        <v/>
      </c>
      <c r="S129" s="27" t="str">
        <f>IF($A129="","",R129*D129)</f>
        <v/>
      </c>
      <c r="T129" s="27" t="str">
        <f>IF($A129="","",R129*(D129-E129))</f>
        <v/>
      </c>
      <c r="U129" s="26" t="str">
        <f>IF($A129="","",MAX(0,I129-(Q129+M129)))</f>
        <v/>
      </c>
      <c r="V129" s="27" t="str">
        <f>IF($A129="","",U129*E129)</f>
        <v/>
      </c>
      <c r="W129" s="28" t="str">
        <f>IF($A129="","",IF(R129&gt;0,"At risk",IF(U129&gt;0,"Excess","Balanced")))</f>
        <v/>
      </c>
      <c r="X129" s="28" t="str">
        <f>IF($A129="","",IF(N129="","Unavailable",IF(N129&gt;Settings!$B$3,"Positive",IF(N129=Settings!$B$3,"Neutral","Negative"))))</f>
        <v/>
      </c>
      <c r="Y129" s="28" t="str">
        <f>IF($A129="","",IF(W129="At risk",IF(X129="Unavailable","Replenish; lower ad priority until the delivery lands (no POAS: check margin)",IF(X129="Negative","Fix the economics before reordering","Replenish; lower ad priority until the delivery lands")),IF(W129="Excess",IF(X129="Unavailable","Hold the next order; promote while profitable (no POAS: check margin)",IF(X129="Negative","Deprioritise: review price, cost and clearance","Hold the next order; promote while profitable")),IF(X129="Negative","Keep stock lean; review price and cost","Keep: reorder on the usual date"))))</f>
        <v/>
      </c>
      <c r="Z129" s="28" t="str">
        <f>IF($A129="","",IF(W129="At risk",TEXT(R129,"0")&amp;" units short before the delivery",IF(W129="Excess",TEXT(U129,"0")&amp;" units above demand to delivery plus safety stock","Stock covers demand to the delivery"))&amp;IF(N129="","; no POAS","; POAS "&amp;TEXT(N129,"0.0#")&amp;" vs break-even "&amp;TEXT(Settings!$B$3,"0.0#"))&amp;IF(AND(W129="At risk",OR(L129="",L129=0)),"; no confirmed order",""))</f>
        <v/>
      </c>
      <c r="AA129" s="28" t="str">
        <f>IF($A129="","",IF(W129="At risk","Forecast, purchase order date and quantity, safety stock, margin",IF(W129="Excess","Season, product lifecycle, price floor, committed stock, returns","Season and returns before the next order")))</f>
        <v/>
      </c>
    </row>
    <row r="130" spans="1:27" x14ac:dyDescent="0.25">
      <c r="A130" s="17"/>
      <c r="B130" s="17"/>
      <c r="C130" s="17"/>
      <c r="D130" s="18"/>
      <c r="E130" s="18"/>
      <c r="F130" s="18"/>
      <c r="G130" s="18"/>
      <c r="H130" s="19"/>
      <c r="I130" s="20"/>
      <c r="J130" s="21"/>
      <c r="K130" s="22"/>
      <c r="L130" s="20"/>
      <c r="M130" s="20"/>
      <c r="N130" s="23"/>
      <c r="O130" s="24" t="str">
        <f>IF($A130="","",IF(G130&gt;0,F130/G130,""))</f>
        <v/>
      </c>
      <c r="P130" s="25" t="str">
        <f>IF($A130="","",IF(H130&gt;0,I130/H130,"No demand"))</f>
        <v/>
      </c>
      <c r="Q130" s="26" t="str">
        <f>IF($A130="","",H130*J130)</f>
        <v/>
      </c>
      <c r="R130" s="26" t="str">
        <f>IF($A130="","",MAX(0,Q130-I130))</f>
        <v/>
      </c>
      <c r="S130" s="27" t="str">
        <f>IF($A130="","",R130*D130)</f>
        <v/>
      </c>
      <c r="T130" s="27" t="str">
        <f>IF($A130="","",R130*(D130-E130))</f>
        <v/>
      </c>
      <c r="U130" s="26" t="str">
        <f>IF($A130="","",MAX(0,I130-(Q130+M130)))</f>
        <v/>
      </c>
      <c r="V130" s="27" t="str">
        <f>IF($A130="","",U130*E130)</f>
        <v/>
      </c>
      <c r="W130" s="28" t="str">
        <f>IF($A130="","",IF(R130&gt;0,"At risk",IF(U130&gt;0,"Excess","Balanced")))</f>
        <v/>
      </c>
      <c r="X130" s="28" t="str">
        <f>IF($A130="","",IF(N130="","Unavailable",IF(N130&gt;Settings!$B$3,"Positive",IF(N130=Settings!$B$3,"Neutral","Negative"))))</f>
        <v/>
      </c>
      <c r="Y130" s="28" t="str">
        <f>IF($A130="","",IF(W130="At risk",IF(X130="Unavailable","Replenish; lower ad priority until the delivery lands (no POAS: check margin)",IF(X130="Negative","Fix the economics before reordering","Replenish; lower ad priority until the delivery lands")),IF(W130="Excess",IF(X130="Unavailable","Hold the next order; promote while profitable (no POAS: check margin)",IF(X130="Negative","Deprioritise: review price, cost and clearance","Hold the next order; promote while profitable")),IF(X130="Negative","Keep stock lean; review price and cost","Keep: reorder on the usual date"))))</f>
        <v/>
      </c>
      <c r="Z130" s="28" t="str">
        <f>IF($A130="","",IF(W130="At risk",TEXT(R130,"0")&amp;" units short before the delivery",IF(W130="Excess",TEXT(U130,"0")&amp;" units above demand to delivery plus safety stock","Stock covers demand to the delivery"))&amp;IF(N130="","; no POAS","; POAS "&amp;TEXT(N130,"0.0#")&amp;" vs break-even "&amp;TEXT(Settings!$B$3,"0.0#"))&amp;IF(AND(W130="At risk",OR(L130="",L130=0)),"; no confirmed order",""))</f>
        <v/>
      </c>
      <c r="AA130" s="28" t="str">
        <f>IF($A130="","",IF(W130="At risk","Forecast, purchase order date and quantity, safety stock, margin",IF(W130="Excess","Season, product lifecycle, price floor, committed stock, returns","Season and returns before the next order")))</f>
        <v/>
      </c>
    </row>
    <row r="131" spans="1:27" x14ac:dyDescent="0.25">
      <c r="A131" s="17"/>
      <c r="B131" s="17"/>
      <c r="C131" s="17"/>
      <c r="D131" s="18"/>
      <c r="E131" s="18"/>
      <c r="F131" s="18"/>
      <c r="G131" s="18"/>
      <c r="H131" s="19"/>
      <c r="I131" s="20"/>
      <c r="J131" s="21"/>
      <c r="K131" s="22"/>
      <c r="L131" s="20"/>
      <c r="M131" s="20"/>
      <c r="N131" s="23"/>
      <c r="O131" s="24" t="str">
        <f>IF($A131="","",IF(G131&gt;0,F131/G131,""))</f>
        <v/>
      </c>
      <c r="P131" s="25" t="str">
        <f>IF($A131="","",IF(H131&gt;0,I131/H131,"No demand"))</f>
        <v/>
      </c>
      <c r="Q131" s="26" t="str">
        <f>IF($A131="","",H131*J131)</f>
        <v/>
      </c>
      <c r="R131" s="26" t="str">
        <f>IF($A131="","",MAX(0,Q131-I131))</f>
        <v/>
      </c>
      <c r="S131" s="27" t="str">
        <f>IF($A131="","",R131*D131)</f>
        <v/>
      </c>
      <c r="T131" s="27" t="str">
        <f>IF($A131="","",R131*(D131-E131))</f>
        <v/>
      </c>
      <c r="U131" s="26" t="str">
        <f>IF($A131="","",MAX(0,I131-(Q131+M131)))</f>
        <v/>
      </c>
      <c r="V131" s="27" t="str">
        <f>IF($A131="","",U131*E131)</f>
        <v/>
      </c>
      <c r="W131" s="28" t="str">
        <f>IF($A131="","",IF(R131&gt;0,"At risk",IF(U131&gt;0,"Excess","Balanced")))</f>
        <v/>
      </c>
      <c r="X131" s="28" t="str">
        <f>IF($A131="","",IF(N131="","Unavailable",IF(N131&gt;Settings!$B$3,"Positive",IF(N131=Settings!$B$3,"Neutral","Negative"))))</f>
        <v/>
      </c>
      <c r="Y131" s="28" t="str">
        <f>IF($A131="","",IF(W131="At risk",IF(X131="Unavailable","Replenish; lower ad priority until the delivery lands (no POAS: check margin)",IF(X131="Negative","Fix the economics before reordering","Replenish; lower ad priority until the delivery lands")),IF(W131="Excess",IF(X131="Unavailable","Hold the next order; promote while profitable (no POAS: check margin)",IF(X131="Negative","Deprioritise: review price, cost and clearance","Hold the next order; promote while profitable")),IF(X131="Negative","Keep stock lean; review price and cost","Keep: reorder on the usual date"))))</f>
        <v/>
      </c>
      <c r="Z131" s="28" t="str">
        <f>IF($A131="","",IF(W131="At risk",TEXT(R131,"0")&amp;" units short before the delivery",IF(W131="Excess",TEXT(U131,"0")&amp;" units above demand to delivery plus safety stock","Stock covers demand to the delivery"))&amp;IF(N131="","; no POAS","; POAS "&amp;TEXT(N131,"0.0#")&amp;" vs break-even "&amp;TEXT(Settings!$B$3,"0.0#"))&amp;IF(AND(W131="At risk",OR(L131="",L131=0)),"; no confirmed order",""))</f>
        <v/>
      </c>
      <c r="AA131" s="28" t="str">
        <f>IF($A131="","",IF(W131="At risk","Forecast, purchase order date and quantity, safety stock, margin",IF(W131="Excess","Season, product lifecycle, price floor, committed stock, returns","Season and returns before the next order")))</f>
        <v/>
      </c>
    </row>
    <row r="132" spans="1:27" x14ac:dyDescent="0.25">
      <c r="A132" s="17"/>
      <c r="B132" s="17"/>
      <c r="C132" s="17"/>
      <c r="D132" s="18"/>
      <c r="E132" s="18"/>
      <c r="F132" s="18"/>
      <c r="G132" s="18"/>
      <c r="H132" s="19"/>
      <c r="I132" s="20"/>
      <c r="J132" s="21"/>
      <c r="K132" s="22"/>
      <c r="L132" s="20"/>
      <c r="M132" s="20"/>
      <c r="N132" s="23"/>
      <c r="O132" s="24" t="str">
        <f>IF($A132="","",IF(G132&gt;0,F132/G132,""))</f>
        <v/>
      </c>
      <c r="P132" s="25" t="str">
        <f>IF($A132="","",IF(H132&gt;0,I132/H132,"No demand"))</f>
        <v/>
      </c>
      <c r="Q132" s="26" t="str">
        <f>IF($A132="","",H132*J132)</f>
        <v/>
      </c>
      <c r="R132" s="26" t="str">
        <f>IF($A132="","",MAX(0,Q132-I132))</f>
        <v/>
      </c>
      <c r="S132" s="27" t="str">
        <f>IF($A132="","",R132*D132)</f>
        <v/>
      </c>
      <c r="T132" s="27" t="str">
        <f>IF($A132="","",R132*(D132-E132))</f>
        <v/>
      </c>
      <c r="U132" s="26" t="str">
        <f>IF($A132="","",MAX(0,I132-(Q132+M132)))</f>
        <v/>
      </c>
      <c r="V132" s="27" t="str">
        <f>IF($A132="","",U132*E132)</f>
        <v/>
      </c>
      <c r="W132" s="28" t="str">
        <f>IF($A132="","",IF(R132&gt;0,"At risk",IF(U132&gt;0,"Excess","Balanced")))</f>
        <v/>
      </c>
      <c r="X132" s="28" t="str">
        <f>IF($A132="","",IF(N132="","Unavailable",IF(N132&gt;Settings!$B$3,"Positive",IF(N132=Settings!$B$3,"Neutral","Negative"))))</f>
        <v/>
      </c>
      <c r="Y132" s="28" t="str">
        <f>IF($A132="","",IF(W132="At risk",IF(X132="Unavailable","Replenish; lower ad priority until the delivery lands (no POAS: check margin)",IF(X132="Negative","Fix the economics before reordering","Replenish; lower ad priority until the delivery lands")),IF(W132="Excess",IF(X132="Unavailable","Hold the next order; promote while profitable (no POAS: check margin)",IF(X132="Negative","Deprioritise: review price, cost and clearance","Hold the next order; promote while profitable")),IF(X132="Negative","Keep stock lean; review price and cost","Keep: reorder on the usual date"))))</f>
        <v/>
      </c>
      <c r="Z132" s="28" t="str">
        <f>IF($A132="","",IF(W132="At risk",TEXT(R132,"0")&amp;" units short before the delivery",IF(W132="Excess",TEXT(U132,"0")&amp;" units above demand to delivery plus safety stock","Stock covers demand to the delivery"))&amp;IF(N132="","; no POAS","; POAS "&amp;TEXT(N132,"0.0#")&amp;" vs break-even "&amp;TEXT(Settings!$B$3,"0.0#"))&amp;IF(AND(W132="At risk",OR(L132="",L132=0)),"; no confirmed order",""))</f>
        <v/>
      </c>
      <c r="AA132" s="28" t="str">
        <f>IF($A132="","",IF(W132="At risk","Forecast, purchase order date and quantity, safety stock, margin",IF(W132="Excess","Season, product lifecycle, price floor, committed stock, returns","Season and returns before the next order")))</f>
        <v/>
      </c>
    </row>
    <row r="133" spans="1:27" x14ac:dyDescent="0.25">
      <c r="A133" s="17"/>
      <c r="B133" s="17"/>
      <c r="C133" s="17"/>
      <c r="D133" s="18"/>
      <c r="E133" s="18"/>
      <c r="F133" s="18"/>
      <c r="G133" s="18"/>
      <c r="H133" s="19"/>
      <c r="I133" s="20"/>
      <c r="J133" s="21"/>
      <c r="K133" s="22"/>
      <c r="L133" s="20"/>
      <c r="M133" s="20"/>
      <c r="N133" s="23"/>
      <c r="O133" s="24" t="str">
        <f>IF($A133="","",IF(G133&gt;0,F133/G133,""))</f>
        <v/>
      </c>
      <c r="P133" s="25" t="str">
        <f>IF($A133="","",IF(H133&gt;0,I133/H133,"No demand"))</f>
        <v/>
      </c>
      <c r="Q133" s="26" t="str">
        <f>IF($A133="","",H133*J133)</f>
        <v/>
      </c>
      <c r="R133" s="26" t="str">
        <f>IF($A133="","",MAX(0,Q133-I133))</f>
        <v/>
      </c>
      <c r="S133" s="27" t="str">
        <f>IF($A133="","",R133*D133)</f>
        <v/>
      </c>
      <c r="T133" s="27" t="str">
        <f>IF($A133="","",R133*(D133-E133))</f>
        <v/>
      </c>
      <c r="U133" s="26" t="str">
        <f>IF($A133="","",MAX(0,I133-(Q133+M133)))</f>
        <v/>
      </c>
      <c r="V133" s="27" t="str">
        <f>IF($A133="","",U133*E133)</f>
        <v/>
      </c>
      <c r="W133" s="28" t="str">
        <f>IF($A133="","",IF(R133&gt;0,"At risk",IF(U133&gt;0,"Excess","Balanced")))</f>
        <v/>
      </c>
      <c r="X133" s="28" t="str">
        <f>IF($A133="","",IF(N133="","Unavailable",IF(N133&gt;Settings!$B$3,"Positive",IF(N133=Settings!$B$3,"Neutral","Negative"))))</f>
        <v/>
      </c>
      <c r="Y133" s="28" t="str">
        <f>IF($A133="","",IF(W133="At risk",IF(X133="Unavailable","Replenish; lower ad priority until the delivery lands (no POAS: check margin)",IF(X133="Negative","Fix the economics before reordering","Replenish; lower ad priority until the delivery lands")),IF(W133="Excess",IF(X133="Unavailable","Hold the next order; promote while profitable (no POAS: check margin)",IF(X133="Negative","Deprioritise: review price, cost and clearance","Hold the next order; promote while profitable")),IF(X133="Negative","Keep stock lean; review price and cost","Keep: reorder on the usual date"))))</f>
        <v/>
      </c>
      <c r="Z133" s="28" t="str">
        <f>IF($A133="","",IF(W133="At risk",TEXT(R133,"0")&amp;" units short before the delivery",IF(W133="Excess",TEXT(U133,"0")&amp;" units above demand to delivery plus safety stock","Stock covers demand to the delivery"))&amp;IF(N133="","; no POAS","; POAS "&amp;TEXT(N133,"0.0#")&amp;" vs break-even "&amp;TEXT(Settings!$B$3,"0.0#"))&amp;IF(AND(W133="At risk",OR(L133="",L133=0)),"; no confirmed order",""))</f>
        <v/>
      </c>
      <c r="AA133" s="28" t="str">
        <f>IF($A133="","",IF(W133="At risk","Forecast, purchase order date and quantity, safety stock, margin",IF(W133="Excess","Season, product lifecycle, price floor, committed stock, returns","Season and returns before the next order")))</f>
        <v/>
      </c>
    </row>
    <row r="134" spans="1:27" x14ac:dyDescent="0.25">
      <c r="A134" s="17"/>
      <c r="B134" s="17"/>
      <c r="C134" s="17"/>
      <c r="D134" s="18"/>
      <c r="E134" s="18"/>
      <c r="F134" s="18"/>
      <c r="G134" s="18"/>
      <c r="H134" s="19"/>
      <c r="I134" s="20"/>
      <c r="J134" s="21"/>
      <c r="K134" s="22"/>
      <c r="L134" s="20"/>
      <c r="M134" s="20"/>
      <c r="N134" s="23"/>
      <c r="O134" s="24" t="str">
        <f>IF($A134="","",IF(G134&gt;0,F134/G134,""))</f>
        <v/>
      </c>
      <c r="P134" s="25" t="str">
        <f>IF($A134="","",IF(H134&gt;0,I134/H134,"No demand"))</f>
        <v/>
      </c>
      <c r="Q134" s="26" t="str">
        <f>IF($A134="","",H134*J134)</f>
        <v/>
      </c>
      <c r="R134" s="26" t="str">
        <f>IF($A134="","",MAX(0,Q134-I134))</f>
        <v/>
      </c>
      <c r="S134" s="27" t="str">
        <f>IF($A134="","",R134*D134)</f>
        <v/>
      </c>
      <c r="T134" s="27" t="str">
        <f>IF($A134="","",R134*(D134-E134))</f>
        <v/>
      </c>
      <c r="U134" s="26" t="str">
        <f>IF($A134="","",MAX(0,I134-(Q134+M134)))</f>
        <v/>
      </c>
      <c r="V134" s="27" t="str">
        <f>IF($A134="","",U134*E134)</f>
        <v/>
      </c>
      <c r="W134" s="28" t="str">
        <f>IF($A134="","",IF(R134&gt;0,"At risk",IF(U134&gt;0,"Excess","Balanced")))</f>
        <v/>
      </c>
      <c r="X134" s="28" t="str">
        <f>IF($A134="","",IF(N134="","Unavailable",IF(N134&gt;Settings!$B$3,"Positive",IF(N134=Settings!$B$3,"Neutral","Negative"))))</f>
        <v/>
      </c>
      <c r="Y134" s="28" t="str">
        <f>IF($A134="","",IF(W134="At risk",IF(X134="Unavailable","Replenish; lower ad priority until the delivery lands (no POAS: check margin)",IF(X134="Negative","Fix the economics before reordering","Replenish; lower ad priority until the delivery lands")),IF(W134="Excess",IF(X134="Unavailable","Hold the next order; promote while profitable (no POAS: check margin)",IF(X134="Negative","Deprioritise: review price, cost and clearance","Hold the next order; promote while profitable")),IF(X134="Negative","Keep stock lean; review price and cost","Keep: reorder on the usual date"))))</f>
        <v/>
      </c>
      <c r="Z134" s="28" t="str">
        <f>IF($A134="","",IF(W134="At risk",TEXT(R134,"0")&amp;" units short before the delivery",IF(W134="Excess",TEXT(U134,"0")&amp;" units above demand to delivery plus safety stock","Stock covers demand to the delivery"))&amp;IF(N134="","; no POAS","; POAS "&amp;TEXT(N134,"0.0#")&amp;" vs break-even "&amp;TEXT(Settings!$B$3,"0.0#"))&amp;IF(AND(W134="At risk",OR(L134="",L134=0)),"; no confirmed order",""))</f>
        <v/>
      </c>
      <c r="AA134" s="28" t="str">
        <f>IF($A134="","",IF(W134="At risk","Forecast, purchase order date and quantity, safety stock, margin",IF(W134="Excess","Season, product lifecycle, price floor, committed stock, returns","Season and returns before the next order")))</f>
        <v/>
      </c>
    </row>
    <row r="135" spans="1:27" x14ac:dyDescent="0.25">
      <c r="A135" s="17"/>
      <c r="B135" s="17"/>
      <c r="C135" s="17"/>
      <c r="D135" s="18"/>
      <c r="E135" s="18"/>
      <c r="F135" s="18"/>
      <c r="G135" s="18"/>
      <c r="H135" s="19"/>
      <c r="I135" s="20"/>
      <c r="J135" s="21"/>
      <c r="K135" s="22"/>
      <c r="L135" s="20"/>
      <c r="M135" s="20"/>
      <c r="N135" s="23"/>
      <c r="O135" s="24" t="str">
        <f>IF($A135="","",IF(G135&gt;0,F135/G135,""))</f>
        <v/>
      </c>
      <c r="P135" s="25" t="str">
        <f>IF($A135="","",IF(H135&gt;0,I135/H135,"No demand"))</f>
        <v/>
      </c>
      <c r="Q135" s="26" t="str">
        <f>IF($A135="","",H135*J135)</f>
        <v/>
      </c>
      <c r="R135" s="26" t="str">
        <f>IF($A135="","",MAX(0,Q135-I135))</f>
        <v/>
      </c>
      <c r="S135" s="27" t="str">
        <f>IF($A135="","",R135*D135)</f>
        <v/>
      </c>
      <c r="T135" s="27" t="str">
        <f>IF($A135="","",R135*(D135-E135))</f>
        <v/>
      </c>
      <c r="U135" s="26" t="str">
        <f>IF($A135="","",MAX(0,I135-(Q135+M135)))</f>
        <v/>
      </c>
      <c r="V135" s="27" t="str">
        <f>IF($A135="","",U135*E135)</f>
        <v/>
      </c>
      <c r="W135" s="28" t="str">
        <f>IF($A135="","",IF(R135&gt;0,"At risk",IF(U135&gt;0,"Excess","Balanced")))</f>
        <v/>
      </c>
      <c r="X135" s="28" t="str">
        <f>IF($A135="","",IF(N135="","Unavailable",IF(N135&gt;Settings!$B$3,"Positive",IF(N135=Settings!$B$3,"Neutral","Negative"))))</f>
        <v/>
      </c>
      <c r="Y135" s="28" t="str">
        <f>IF($A135="","",IF(W135="At risk",IF(X135="Unavailable","Replenish; lower ad priority until the delivery lands (no POAS: check margin)",IF(X135="Negative","Fix the economics before reordering","Replenish; lower ad priority until the delivery lands")),IF(W135="Excess",IF(X135="Unavailable","Hold the next order; promote while profitable (no POAS: check margin)",IF(X135="Negative","Deprioritise: review price, cost and clearance","Hold the next order; promote while profitable")),IF(X135="Negative","Keep stock lean; review price and cost","Keep: reorder on the usual date"))))</f>
        <v/>
      </c>
      <c r="Z135" s="28" t="str">
        <f>IF($A135="","",IF(W135="At risk",TEXT(R135,"0")&amp;" units short before the delivery",IF(W135="Excess",TEXT(U135,"0")&amp;" units above demand to delivery plus safety stock","Stock covers demand to the delivery"))&amp;IF(N135="","; no POAS","; POAS "&amp;TEXT(N135,"0.0#")&amp;" vs break-even "&amp;TEXT(Settings!$B$3,"0.0#"))&amp;IF(AND(W135="At risk",OR(L135="",L135=0)),"; no confirmed order",""))</f>
        <v/>
      </c>
      <c r="AA135" s="28" t="str">
        <f>IF($A135="","",IF(W135="At risk","Forecast, purchase order date and quantity, safety stock, margin",IF(W135="Excess","Season, product lifecycle, price floor, committed stock, returns","Season and returns before the next order")))</f>
        <v/>
      </c>
    </row>
    <row r="136" spans="1:27" x14ac:dyDescent="0.25">
      <c r="A136" s="17"/>
      <c r="B136" s="17"/>
      <c r="C136" s="17"/>
      <c r="D136" s="18"/>
      <c r="E136" s="18"/>
      <c r="F136" s="18"/>
      <c r="G136" s="18"/>
      <c r="H136" s="19"/>
      <c r="I136" s="20"/>
      <c r="J136" s="21"/>
      <c r="K136" s="22"/>
      <c r="L136" s="20"/>
      <c r="M136" s="20"/>
      <c r="N136" s="23"/>
      <c r="O136" s="24" t="str">
        <f>IF($A136="","",IF(G136&gt;0,F136/G136,""))</f>
        <v/>
      </c>
      <c r="P136" s="25" t="str">
        <f>IF($A136="","",IF(H136&gt;0,I136/H136,"No demand"))</f>
        <v/>
      </c>
      <c r="Q136" s="26" t="str">
        <f>IF($A136="","",H136*J136)</f>
        <v/>
      </c>
      <c r="R136" s="26" t="str">
        <f>IF($A136="","",MAX(0,Q136-I136))</f>
        <v/>
      </c>
      <c r="S136" s="27" t="str">
        <f>IF($A136="","",R136*D136)</f>
        <v/>
      </c>
      <c r="T136" s="27" t="str">
        <f>IF($A136="","",R136*(D136-E136))</f>
        <v/>
      </c>
      <c r="U136" s="26" t="str">
        <f>IF($A136="","",MAX(0,I136-(Q136+M136)))</f>
        <v/>
      </c>
      <c r="V136" s="27" t="str">
        <f>IF($A136="","",U136*E136)</f>
        <v/>
      </c>
      <c r="W136" s="28" t="str">
        <f>IF($A136="","",IF(R136&gt;0,"At risk",IF(U136&gt;0,"Excess","Balanced")))</f>
        <v/>
      </c>
      <c r="X136" s="28" t="str">
        <f>IF($A136="","",IF(N136="","Unavailable",IF(N136&gt;Settings!$B$3,"Positive",IF(N136=Settings!$B$3,"Neutral","Negative"))))</f>
        <v/>
      </c>
      <c r="Y136" s="28" t="str">
        <f>IF($A136="","",IF(W136="At risk",IF(X136="Unavailable","Replenish; lower ad priority until the delivery lands (no POAS: check margin)",IF(X136="Negative","Fix the economics before reordering","Replenish; lower ad priority until the delivery lands")),IF(W136="Excess",IF(X136="Unavailable","Hold the next order; promote while profitable (no POAS: check margin)",IF(X136="Negative","Deprioritise: review price, cost and clearance","Hold the next order; promote while profitable")),IF(X136="Negative","Keep stock lean; review price and cost","Keep: reorder on the usual date"))))</f>
        <v/>
      </c>
      <c r="Z136" s="28" t="str">
        <f>IF($A136="","",IF(W136="At risk",TEXT(R136,"0")&amp;" units short before the delivery",IF(W136="Excess",TEXT(U136,"0")&amp;" units above demand to delivery plus safety stock","Stock covers demand to the delivery"))&amp;IF(N136="","; no POAS","; POAS "&amp;TEXT(N136,"0.0#")&amp;" vs break-even "&amp;TEXT(Settings!$B$3,"0.0#"))&amp;IF(AND(W136="At risk",OR(L136="",L136=0)),"; no confirmed order",""))</f>
        <v/>
      </c>
      <c r="AA136" s="28" t="str">
        <f>IF($A136="","",IF(W136="At risk","Forecast, purchase order date and quantity, safety stock, margin",IF(W136="Excess","Season, product lifecycle, price floor, committed stock, returns","Season and returns before the next order")))</f>
        <v/>
      </c>
    </row>
    <row r="137" spans="1:27" x14ac:dyDescent="0.25">
      <c r="A137" s="17"/>
      <c r="B137" s="17"/>
      <c r="C137" s="17"/>
      <c r="D137" s="18"/>
      <c r="E137" s="18"/>
      <c r="F137" s="18"/>
      <c r="G137" s="18"/>
      <c r="H137" s="19"/>
      <c r="I137" s="20"/>
      <c r="J137" s="21"/>
      <c r="K137" s="22"/>
      <c r="L137" s="20"/>
      <c r="M137" s="20"/>
      <c r="N137" s="23"/>
      <c r="O137" s="24" t="str">
        <f>IF($A137="","",IF(G137&gt;0,F137/G137,""))</f>
        <v/>
      </c>
      <c r="P137" s="25" t="str">
        <f>IF($A137="","",IF(H137&gt;0,I137/H137,"No demand"))</f>
        <v/>
      </c>
      <c r="Q137" s="26" t="str">
        <f>IF($A137="","",H137*J137)</f>
        <v/>
      </c>
      <c r="R137" s="26" t="str">
        <f>IF($A137="","",MAX(0,Q137-I137))</f>
        <v/>
      </c>
      <c r="S137" s="27" t="str">
        <f>IF($A137="","",R137*D137)</f>
        <v/>
      </c>
      <c r="T137" s="27" t="str">
        <f>IF($A137="","",R137*(D137-E137))</f>
        <v/>
      </c>
      <c r="U137" s="26" t="str">
        <f>IF($A137="","",MAX(0,I137-(Q137+M137)))</f>
        <v/>
      </c>
      <c r="V137" s="27" t="str">
        <f>IF($A137="","",U137*E137)</f>
        <v/>
      </c>
      <c r="W137" s="28" t="str">
        <f>IF($A137="","",IF(R137&gt;0,"At risk",IF(U137&gt;0,"Excess","Balanced")))</f>
        <v/>
      </c>
      <c r="X137" s="28" t="str">
        <f>IF($A137="","",IF(N137="","Unavailable",IF(N137&gt;Settings!$B$3,"Positive",IF(N137=Settings!$B$3,"Neutral","Negative"))))</f>
        <v/>
      </c>
      <c r="Y137" s="28" t="str">
        <f>IF($A137="","",IF(W137="At risk",IF(X137="Unavailable","Replenish; lower ad priority until the delivery lands (no POAS: check margin)",IF(X137="Negative","Fix the economics before reordering","Replenish; lower ad priority until the delivery lands")),IF(W137="Excess",IF(X137="Unavailable","Hold the next order; promote while profitable (no POAS: check margin)",IF(X137="Negative","Deprioritise: review price, cost and clearance","Hold the next order; promote while profitable")),IF(X137="Negative","Keep stock lean; review price and cost","Keep: reorder on the usual date"))))</f>
        <v/>
      </c>
      <c r="Z137" s="28" t="str">
        <f>IF($A137="","",IF(W137="At risk",TEXT(R137,"0")&amp;" units short before the delivery",IF(W137="Excess",TEXT(U137,"0")&amp;" units above demand to delivery plus safety stock","Stock covers demand to the delivery"))&amp;IF(N137="","; no POAS","; POAS "&amp;TEXT(N137,"0.0#")&amp;" vs break-even "&amp;TEXT(Settings!$B$3,"0.0#"))&amp;IF(AND(W137="At risk",OR(L137="",L137=0)),"; no confirmed order",""))</f>
        <v/>
      </c>
      <c r="AA137" s="28" t="str">
        <f>IF($A137="","",IF(W137="At risk","Forecast, purchase order date and quantity, safety stock, margin",IF(W137="Excess","Season, product lifecycle, price floor, committed stock, returns","Season and returns before the next order")))</f>
        <v/>
      </c>
    </row>
    <row r="138" spans="1:27" x14ac:dyDescent="0.25">
      <c r="A138" s="17"/>
      <c r="B138" s="17"/>
      <c r="C138" s="17"/>
      <c r="D138" s="18"/>
      <c r="E138" s="18"/>
      <c r="F138" s="18"/>
      <c r="G138" s="18"/>
      <c r="H138" s="19"/>
      <c r="I138" s="20"/>
      <c r="J138" s="21"/>
      <c r="K138" s="22"/>
      <c r="L138" s="20"/>
      <c r="M138" s="20"/>
      <c r="N138" s="23"/>
      <c r="O138" s="24" t="str">
        <f>IF($A138="","",IF(G138&gt;0,F138/G138,""))</f>
        <v/>
      </c>
      <c r="P138" s="25" t="str">
        <f>IF($A138="","",IF(H138&gt;0,I138/H138,"No demand"))</f>
        <v/>
      </c>
      <c r="Q138" s="26" t="str">
        <f>IF($A138="","",H138*J138)</f>
        <v/>
      </c>
      <c r="R138" s="26" t="str">
        <f>IF($A138="","",MAX(0,Q138-I138))</f>
        <v/>
      </c>
      <c r="S138" s="27" t="str">
        <f>IF($A138="","",R138*D138)</f>
        <v/>
      </c>
      <c r="T138" s="27" t="str">
        <f>IF($A138="","",R138*(D138-E138))</f>
        <v/>
      </c>
      <c r="U138" s="26" t="str">
        <f>IF($A138="","",MAX(0,I138-(Q138+M138)))</f>
        <v/>
      </c>
      <c r="V138" s="27" t="str">
        <f>IF($A138="","",U138*E138)</f>
        <v/>
      </c>
      <c r="W138" s="28" t="str">
        <f>IF($A138="","",IF(R138&gt;0,"At risk",IF(U138&gt;0,"Excess","Balanced")))</f>
        <v/>
      </c>
      <c r="X138" s="28" t="str">
        <f>IF($A138="","",IF(N138="","Unavailable",IF(N138&gt;Settings!$B$3,"Positive",IF(N138=Settings!$B$3,"Neutral","Negative"))))</f>
        <v/>
      </c>
      <c r="Y138" s="28" t="str">
        <f>IF($A138="","",IF(W138="At risk",IF(X138="Unavailable","Replenish; lower ad priority until the delivery lands (no POAS: check margin)",IF(X138="Negative","Fix the economics before reordering","Replenish; lower ad priority until the delivery lands")),IF(W138="Excess",IF(X138="Unavailable","Hold the next order; promote while profitable (no POAS: check margin)",IF(X138="Negative","Deprioritise: review price, cost and clearance","Hold the next order; promote while profitable")),IF(X138="Negative","Keep stock lean; review price and cost","Keep: reorder on the usual date"))))</f>
        <v/>
      </c>
      <c r="Z138" s="28" t="str">
        <f>IF($A138="","",IF(W138="At risk",TEXT(R138,"0")&amp;" units short before the delivery",IF(W138="Excess",TEXT(U138,"0")&amp;" units above demand to delivery plus safety stock","Stock covers demand to the delivery"))&amp;IF(N138="","; no POAS","; POAS "&amp;TEXT(N138,"0.0#")&amp;" vs break-even "&amp;TEXT(Settings!$B$3,"0.0#"))&amp;IF(AND(W138="At risk",OR(L138="",L138=0)),"; no confirmed order",""))</f>
        <v/>
      </c>
      <c r="AA138" s="28" t="str">
        <f>IF($A138="","",IF(W138="At risk","Forecast, purchase order date and quantity, safety stock, margin",IF(W138="Excess","Season, product lifecycle, price floor, committed stock, returns","Season and returns before the next order")))</f>
        <v/>
      </c>
    </row>
    <row r="139" spans="1:27" x14ac:dyDescent="0.25">
      <c r="A139" s="17"/>
      <c r="B139" s="17"/>
      <c r="C139" s="17"/>
      <c r="D139" s="18"/>
      <c r="E139" s="18"/>
      <c r="F139" s="18"/>
      <c r="G139" s="18"/>
      <c r="H139" s="19"/>
      <c r="I139" s="20"/>
      <c r="J139" s="21"/>
      <c r="K139" s="22"/>
      <c r="L139" s="20"/>
      <c r="M139" s="20"/>
      <c r="N139" s="23"/>
      <c r="O139" s="24" t="str">
        <f>IF($A139="","",IF(G139&gt;0,F139/G139,""))</f>
        <v/>
      </c>
      <c r="P139" s="25" t="str">
        <f>IF($A139="","",IF(H139&gt;0,I139/H139,"No demand"))</f>
        <v/>
      </c>
      <c r="Q139" s="26" t="str">
        <f>IF($A139="","",H139*J139)</f>
        <v/>
      </c>
      <c r="R139" s="26" t="str">
        <f>IF($A139="","",MAX(0,Q139-I139))</f>
        <v/>
      </c>
      <c r="S139" s="27" t="str">
        <f>IF($A139="","",R139*D139)</f>
        <v/>
      </c>
      <c r="T139" s="27" t="str">
        <f>IF($A139="","",R139*(D139-E139))</f>
        <v/>
      </c>
      <c r="U139" s="26" t="str">
        <f>IF($A139="","",MAX(0,I139-(Q139+M139)))</f>
        <v/>
      </c>
      <c r="V139" s="27" t="str">
        <f>IF($A139="","",U139*E139)</f>
        <v/>
      </c>
      <c r="W139" s="28" t="str">
        <f>IF($A139="","",IF(R139&gt;0,"At risk",IF(U139&gt;0,"Excess","Balanced")))</f>
        <v/>
      </c>
      <c r="X139" s="28" t="str">
        <f>IF($A139="","",IF(N139="","Unavailable",IF(N139&gt;Settings!$B$3,"Positive",IF(N139=Settings!$B$3,"Neutral","Negative"))))</f>
        <v/>
      </c>
      <c r="Y139" s="28" t="str">
        <f>IF($A139="","",IF(W139="At risk",IF(X139="Unavailable","Replenish; lower ad priority until the delivery lands (no POAS: check margin)",IF(X139="Negative","Fix the economics before reordering","Replenish; lower ad priority until the delivery lands")),IF(W139="Excess",IF(X139="Unavailable","Hold the next order; promote while profitable (no POAS: check margin)",IF(X139="Negative","Deprioritise: review price, cost and clearance","Hold the next order; promote while profitable")),IF(X139="Negative","Keep stock lean; review price and cost","Keep: reorder on the usual date"))))</f>
        <v/>
      </c>
      <c r="Z139" s="28" t="str">
        <f>IF($A139="","",IF(W139="At risk",TEXT(R139,"0")&amp;" units short before the delivery",IF(W139="Excess",TEXT(U139,"0")&amp;" units above demand to delivery plus safety stock","Stock covers demand to the delivery"))&amp;IF(N139="","; no POAS","; POAS "&amp;TEXT(N139,"0.0#")&amp;" vs break-even "&amp;TEXT(Settings!$B$3,"0.0#"))&amp;IF(AND(W139="At risk",OR(L139="",L139=0)),"; no confirmed order",""))</f>
        <v/>
      </c>
      <c r="AA139" s="28" t="str">
        <f>IF($A139="","",IF(W139="At risk","Forecast, purchase order date and quantity, safety stock, margin",IF(W139="Excess","Season, product lifecycle, price floor, committed stock, returns","Season and returns before the next order")))</f>
        <v/>
      </c>
    </row>
    <row r="140" spans="1:27" x14ac:dyDescent="0.25">
      <c r="A140" s="17"/>
      <c r="B140" s="17"/>
      <c r="C140" s="17"/>
      <c r="D140" s="18"/>
      <c r="E140" s="18"/>
      <c r="F140" s="18"/>
      <c r="G140" s="18"/>
      <c r="H140" s="19"/>
      <c r="I140" s="20"/>
      <c r="J140" s="21"/>
      <c r="K140" s="22"/>
      <c r="L140" s="20"/>
      <c r="M140" s="20"/>
      <c r="N140" s="23"/>
      <c r="O140" s="24" t="str">
        <f>IF($A140="","",IF(G140&gt;0,F140/G140,""))</f>
        <v/>
      </c>
      <c r="P140" s="25" t="str">
        <f>IF($A140="","",IF(H140&gt;0,I140/H140,"No demand"))</f>
        <v/>
      </c>
      <c r="Q140" s="26" t="str">
        <f>IF($A140="","",H140*J140)</f>
        <v/>
      </c>
      <c r="R140" s="26" t="str">
        <f>IF($A140="","",MAX(0,Q140-I140))</f>
        <v/>
      </c>
      <c r="S140" s="27" t="str">
        <f>IF($A140="","",R140*D140)</f>
        <v/>
      </c>
      <c r="T140" s="27" t="str">
        <f>IF($A140="","",R140*(D140-E140))</f>
        <v/>
      </c>
      <c r="U140" s="26" t="str">
        <f>IF($A140="","",MAX(0,I140-(Q140+M140)))</f>
        <v/>
      </c>
      <c r="V140" s="27" t="str">
        <f>IF($A140="","",U140*E140)</f>
        <v/>
      </c>
      <c r="W140" s="28" t="str">
        <f>IF($A140="","",IF(R140&gt;0,"At risk",IF(U140&gt;0,"Excess","Balanced")))</f>
        <v/>
      </c>
      <c r="X140" s="28" t="str">
        <f>IF($A140="","",IF(N140="","Unavailable",IF(N140&gt;Settings!$B$3,"Positive",IF(N140=Settings!$B$3,"Neutral","Negative"))))</f>
        <v/>
      </c>
      <c r="Y140" s="28" t="str">
        <f>IF($A140="","",IF(W140="At risk",IF(X140="Unavailable","Replenish; lower ad priority until the delivery lands (no POAS: check margin)",IF(X140="Negative","Fix the economics before reordering","Replenish; lower ad priority until the delivery lands")),IF(W140="Excess",IF(X140="Unavailable","Hold the next order; promote while profitable (no POAS: check margin)",IF(X140="Negative","Deprioritise: review price, cost and clearance","Hold the next order; promote while profitable")),IF(X140="Negative","Keep stock lean; review price and cost","Keep: reorder on the usual date"))))</f>
        <v/>
      </c>
      <c r="Z140" s="28" t="str">
        <f>IF($A140="","",IF(W140="At risk",TEXT(R140,"0")&amp;" units short before the delivery",IF(W140="Excess",TEXT(U140,"0")&amp;" units above demand to delivery plus safety stock","Stock covers demand to the delivery"))&amp;IF(N140="","; no POAS","; POAS "&amp;TEXT(N140,"0.0#")&amp;" vs break-even "&amp;TEXT(Settings!$B$3,"0.0#"))&amp;IF(AND(W140="At risk",OR(L140="",L140=0)),"; no confirmed order",""))</f>
        <v/>
      </c>
      <c r="AA140" s="28" t="str">
        <f>IF($A140="","",IF(W140="At risk","Forecast, purchase order date and quantity, safety stock, margin",IF(W140="Excess","Season, product lifecycle, price floor, committed stock, returns","Season and returns before the next order")))</f>
        <v/>
      </c>
    </row>
    <row r="141" spans="1:27" x14ac:dyDescent="0.25">
      <c r="A141" s="17"/>
      <c r="B141" s="17"/>
      <c r="C141" s="17"/>
      <c r="D141" s="18"/>
      <c r="E141" s="18"/>
      <c r="F141" s="18"/>
      <c r="G141" s="18"/>
      <c r="H141" s="19"/>
      <c r="I141" s="20"/>
      <c r="J141" s="21"/>
      <c r="K141" s="22"/>
      <c r="L141" s="20"/>
      <c r="M141" s="20"/>
      <c r="N141" s="23"/>
      <c r="O141" s="24" t="str">
        <f>IF($A141="","",IF(G141&gt;0,F141/G141,""))</f>
        <v/>
      </c>
      <c r="P141" s="25" t="str">
        <f>IF($A141="","",IF(H141&gt;0,I141/H141,"No demand"))</f>
        <v/>
      </c>
      <c r="Q141" s="26" t="str">
        <f>IF($A141="","",H141*J141)</f>
        <v/>
      </c>
      <c r="R141" s="26" t="str">
        <f>IF($A141="","",MAX(0,Q141-I141))</f>
        <v/>
      </c>
      <c r="S141" s="27" t="str">
        <f>IF($A141="","",R141*D141)</f>
        <v/>
      </c>
      <c r="T141" s="27" t="str">
        <f>IF($A141="","",R141*(D141-E141))</f>
        <v/>
      </c>
      <c r="U141" s="26" t="str">
        <f>IF($A141="","",MAX(0,I141-(Q141+M141)))</f>
        <v/>
      </c>
      <c r="V141" s="27" t="str">
        <f>IF($A141="","",U141*E141)</f>
        <v/>
      </c>
      <c r="W141" s="28" t="str">
        <f>IF($A141="","",IF(R141&gt;0,"At risk",IF(U141&gt;0,"Excess","Balanced")))</f>
        <v/>
      </c>
      <c r="X141" s="28" t="str">
        <f>IF($A141="","",IF(N141="","Unavailable",IF(N141&gt;Settings!$B$3,"Positive",IF(N141=Settings!$B$3,"Neutral","Negative"))))</f>
        <v/>
      </c>
      <c r="Y141" s="28" t="str">
        <f>IF($A141="","",IF(W141="At risk",IF(X141="Unavailable","Replenish; lower ad priority until the delivery lands (no POAS: check margin)",IF(X141="Negative","Fix the economics before reordering","Replenish; lower ad priority until the delivery lands")),IF(W141="Excess",IF(X141="Unavailable","Hold the next order; promote while profitable (no POAS: check margin)",IF(X141="Negative","Deprioritise: review price, cost and clearance","Hold the next order; promote while profitable")),IF(X141="Negative","Keep stock lean; review price and cost","Keep: reorder on the usual date"))))</f>
        <v/>
      </c>
      <c r="Z141" s="28" t="str">
        <f>IF($A141="","",IF(W141="At risk",TEXT(R141,"0")&amp;" units short before the delivery",IF(W141="Excess",TEXT(U141,"0")&amp;" units above demand to delivery plus safety stock","Stock covers demand to the delivery"))&amp;IF(N141="","; no POAS","; POAS "&amp;TEXT(N141,"0.0#")&amp;" vs break-even "&amp;TEXT(Settings!$B$3,"0.0#"))&amp;IF(AND(W141="At risk",OR(L141="",L141=0)),"; no confirmed order",""))</f>
        <v/>
      </c>
      <c r="AA141" s="28" t="str">
        <f>IF($A141="","",IF(W141="At risk","Forecast, purchase order date and quantity, safety stock, margin",IF(W141="Excess","Season, product lifecycle, price floor, committed stock, returns","Season and returns before the next order")))</f>
        <v/>
      </c>
    </row>
    <row r="142" spans="1:27" x14ac:dyDescent="0.25">
      <c r="A142" s="17"/>
      <c r="B142" s="17"/>
      <c r="C142" s="17"/>
      <c r="D142" s="18"/>
      <c r="E142" s="18"/>
      <c r="F142" s="18"/>
      <c r="G142" s="18"/>
      <c r="H142" s="19"/>
      <c r="I142" s="20"/>
      <c r="J142" s="21"/>
      <c r="K142" s="22"/>
      <c r="L142" s="20"/>
      <c r="M142" s="20"/>
      <c r="N142" s="23"/>
      <c r="O142" s="24" t="str">
        <f>IF($A142="","",IF(G142&gt;0,F142/G142,""))</f>
        <v/>
      </c>
      <c r="P142" s="25" t="str">
        <f>IF($A142="","",IF(H142&gt;0,I142/H142,"No demand"))</f>
        <v/>
      </c>
      <c r="Q142" s="26" t="str">
        <f>IF($A142="","",H142*J142)</f>
        <v/>
      </c>
      <c r="R142" s="26" t="str">
        <f>IF($A142="","",MAX(0,Q142-I142))</f>
        <v/>
      </c>
      <c r="S142" s="27" t="str">
        <f>IF($A142="","",R142*D142)</f>
        <v/>
      </c>
      <c r="T142" s="27" t="str">
        <f>IF($A142="","",R142*(D142-E142))</f>
        <v/>
      </c>
      <c r="U142" s="26" t="str">
        <f>IF($A142="","",MAX(0,I142-(Q142+M142)))</f>
        <v/>
      </c>
      <c r="V142" s="27" t="str">
        <f>IF($A142="","",U142*E142)</f>
        <v/>
      </c>
      <c r="W142" s="28" t="str">
        <f>IF($A142="","",IF(R142&gt;0,"At risk",IF(U142&gt;0,"Excess","Balanced")))</f>
        <v/>
      </c>
      <c r="X142" s="28" t="str">
        <f>IF($A142="","",IF(N142="","Unavailable",IF(N142&gt;Settings!$B$3,"Positive",IF(N142=Settings!$B$3,"Neutral","Negative"))))</f>
        <v/>
      </c>
      <c r="Y142" s="28" t="str">
        <f>IF($A142="","",IF(W142="At risk",IF(X142="Unavailable","Replenish; lower ad priority until the delivery lands (no POAS: check margin)",IF(X142="Negative","Fix the economics before reordering","Replenish; lower ad priority until the delivery lands")),IF(W142="Excess",IF(X142="Unavailable","Hold the next order; promote while profitable (no POAS: check margin)",IF(X142="Negative","Deprioritise: review price, cost and clearance","Hold the next order; promote while profitable")),IF(X142="Negative","Keep stock lean; review price and cost","Keep: reorder on the usual date"))))</f>
        <v/>
      </c>
      <c r="Z142" s="28" t="str">
        <f>IF($A142="","",IF(W142="At risk",TEXT(R142,"0")&amp;" units short before the delivery",IF(W142="Excess",TEXT(U142,"0")&amp;" units above demand to delivery plus safety stock","Stock covers demand to the delivery"))&amp;IF(N142="","; no POAS","; POAS "&amp;TEXT(N142,"0.0#")&amp;" vs break-even "&amp;TEXT(Settings!$B$3,"0.0#"))&amp;IF(AND(W142="At risk",OR(L142="",L142=0)),"; no confirmed order",""))</f>
        <v/>
      </c>
      <c r="AA142" s="28" t="str">
        <f>IF($A142="","",IF(W142="At risk","Forecast, purchase order date and quantity, safety stock, margin",IF(W142="Excess","Season, product lifecycle, price floor, committed stock, returns","Season and returns before the next order")))</f>
        <v/>
      </c>
    </row>
    <row r="143" spans="1:27" x14ac:dyDescent="0.25">
      <c r="A143" s="17"/>
      <c r="B143" s="17"/>
      <c r="C143" s="17"/>
      <c r="D143" s="18"/>
      <c r="E143" s="18"/>
      <c r="F143" s="18"/>
      <c r="G143" s="18"/>
      <c r="H143" s="19"/>
      <c r="I143" s="20"/>
      <c r="J143" s="21"/>
      <c r="K143" s="22"/>
      <c r="L143" s="20"/>
      <c r="M143" s="20"/>
      <c r="N143" s="23"/>
      <c r="O143" s="24" t="str">
        <f>IF($A143="","",IF(G143&gt;0,F143/G143,""))</f>
        <v/>
      </c>
      <c r="P143" s="25" t="str">
        <f>IF($A143="","",IF(H143&gt;0,I143/H143,"No demand"))</f>
        <v/>
      </c>
      <c r="Q143" s="26" t="str">
        <f>IF($A143="","",H143*J143)</f>
        <v/>
      </c>
      <c r="R143" s="26" t="str">
        <f>IF($A143="","",MAX(0,Q143-I143))</f>
        <v/>
      </c>
      <c r="S143" s="27" t="str">
        <f>IF($A143="","",R143*D143)</f>
        <v/>
      </c>
      <c r="T143" s="27" t="str">
        <f>IF($A143="","",R143*(D143-E143))</f>
        <v/>
      </c>
      <c r="U143" s="26" t="str">
        <f>IF($A143="","",MAX(0,I143-(Q143+M143)))</f>
        <v/>
      </c>
      <c r="V143" s="27" t="str">
        <f>IF($A143="","",U143*E143)</f>
        <v/>
      </c>
      <c r="W143" s="28" t="str">
        <f>IF($A143="","",IF(R143&gt;0,"At risk",IF(U143&gt;0,"Excess","Balanced")))</f>
        <v/>
      </c>
      <c r="X143" s="28" t="str">
        <f>IF($A143="","",IF(N143="","Unavailable",IF(N143&gt;Settings!$B$3,"Positive",IF(N143=Settings!$B$3,"Neutral","Negative"))))</f>
        <v/>
      </c>
      <c r="Y143" s="28" t="str">
        <f>IF($A143="","",IF(W143="At risk",IF(X143="Unavailable","Replenish; lower ad priority until the delivery lands (no POAS: check margin)",IF(X143="Negative","Fix the economics before reordering","Replenish; lower ad priority until the delivery lands")),IF(W143="Excess",IF(X143="Unavailable","Hold the next order; promote while profitable (no POAS: check margin)",IF(X143="Negative","Deprioritise: review price, cost and clearance","Hold the next order; promote while profitable")),IF(X143="Negative","Keep stock lean; review price and cost","Keep: reorder on the usual date"))))</f>
        <v/>
      </c>
      <c r="Z143" s="28" t="str">
        <f>IF($A143="","",IF(W143="At risk",TEXT(R143,"0")&amp;" units short before the delivery",IF(W143="Excess",TEXT(U143,"0")&amp;" units above demand to delivery plus safety stock","Stock covers demand to the delivery"))&amp;IF(N143="","; no POAS","; POAS "&amp;TEXT(N143,"0.0#")&amp;" vs break-even "&amp;TEXT(Settings!$B$3,"0.0#"))&amp;IF(AND(W143="At risk",OR(L143="",L143=0)),"; no confirmed order",""))</f>
        <v/>
      </c>
      <c r="AA143" s="28" t="str">
        <f>IF($A143="","",IF(W143="At risk","Forecast, purchase order date and quantity, safety stock, margin",IF(W143="Excess","Season, product lifecycle, price floor, committed stock, returns","Season and returns before the next order")))</f>
        <v/>
      </c>
    </row>
    <row r="144" spans="1:27" x14ac:dyDescent="0.25">
      <c r="A144" s="17"/>
      <c r="B144" s="17"/>
      <c r="C144" s="17"/>
      <c r="D144" s="18"/>
      <c r="E144" s="18"/>
      <c r="F144" s="18"/>
      <c r="G144" s="18"/>
      <c r="H144" s="19"/>
      <c r="I144" s="20"/>
      <c r="J144" s="21"/>
      <c r="K144" s="22"/>
      <c r="L144" s="20"/>
      <c r="M144" s="20"/>
      <c r="N144" s="23"/>
      <c r="O144" s="24" t="str">
        <f>IF($A144="","",IF(G144&gt;0,F144/G144,""))</f>
        <v/>
      </c>
      <c r="P144" s="25" t="str">
        <f>IF($A144="","",IF(H144&gt;0,I144/H144,"No demand"))</f>
        <v/>
      </c>
      <c r="Q144" s="26" t="str">
        <f>IF($A144="","",H144*J144)</f>
        <v/>
      </c>
      <c r="R144" s="26" t="str">
        <f>IF($A144="","",MAX(0,Q144-I144))</f>
        <v/>
      </c>
      <c r="S144" s="27" t="str">
        <f>IF($A144="","",R144*D144)</f>
        <v/>
      </c>
      <c r="T144" s="27" t="str">
        <f>IF($A144="","",R144*(D144-E144))</f>
        <v/>
      </c>
      <c r="U144" s="26" t="str">
        <f>IF($A144="","",MAX(0,I144-(Q144+M144)))</f>
        <v/>
      </c>
      <c r="V144" s="27" t="str">
        <f>IF($A144="","",U144*E144)</f>
        <v/>
      </c>
      <c r="W144" s="28" t="str">
        <f>IF($A144="","",IF(R144&gt;0,"At risk",IF(U144&gt;0,"Excess","Balanced")))</f>
        <v/>
      </c>
      <c r="X144" s="28" t="str">
        <f>IF($A144="","",IF(N144="","Unavailable",IF(N144&gt;Settings!$B$3,"Positive",IF(N144=Settings!$B$3,"Neutral","Negative"))))</f>
        <v/>
      </c>
      <c r="Y144" s="28" t="str">
        <f>IF($A144="","",IF(W144="At risk",IF(X144="Unavailable","Replenish; lower ad priority until the delivery lands (no POAS: check margin)",IF(X144="Negative","Fix the economics before reordering","Replenish; lower ad priority until the delivery lands")),IF(W144="Excess",IF(X144="Unavailable","Hold the next order; promote while profitable (no POAS: check margin)",IF(X144="Negative","Deprioritise: review price, cost and clearance","Hold the next order; promote while profitable")),IF(X144="Negative","Keep stock lean; review price and cost","Keep: reorder on the usual date"))))</f>
        <v/>
      </c>
      <c r="Z144" s="28" t="str">
        <f>IF($A144="","",IF(W144="At risk",TEXT(R144,"0")&amp;" units short before the delivery",IF(W144="Excess",TEXT(U144,"0")&amp;" units above demand to delivery plus safety stock","Stock covers demand to the delivery"))&amp;IF(N144="","; no POAS","; POAS "&amp;TEXT(N144,"0.0#")&amp;" vs break-even "&amp;TEXT(Settings!$B$3,"0.0#"))&amp;IF(AND(W144="At risk",OR(L144="",L144=0)),"; no confirmed order",""))</f>
        <v/>
      </c>
      <c r="AA144" s="28" t="str">
        <f>IF($A144="","",IF(W144="At risk","Forecast, purchase order date and quantity, safety stock, margin",IF(W144="Excess","Season, product lifecycle, price floor, committed stock, returns","Season and returns before the next order")))</f>
        <v/>
      </c>
    </row>
    <row r="145" spans="1:27" x14ac:dyDescent="0.25">
      <c r="A145" s="17"/>
      <c r="B145" s="17"/>
      <c r="C145" s="17"/>
      <c r="D145" s="18"/>
      <c r="E145" s="18"/>
      <c r="F145" s="18"/>
      <c r="G145" s="18"/>
      <c r="H145" s="19"/>
      <c r="I145" s="20"/>
      <c r="J145" s="21"/>
      <c r="K145" s="22"/>
      <c r="L145" s="20"/>
      <c r="M145" s="20"/>
      <c r="N145" s="23"/>
      <c r="O145" s="24" t="str">
        <f>IF($A145="","",IF(G145&gt;0,F145/G145,""))</f>
        <v/>
      </c>
      <c r="P145" s="25" t="str">
        <f>IF($A145="","",IF(H145&gt;0,I145/H145,"No demand"))</f>
        <v/>
      </c>
      <c r="Q145" s="26" t="str">
        <f>IF($A145="","",H145*J145)</f>
        <v/>
      </c>
      <c r="R145" s="26" t="str">
        <f>IF($A145="","",MAX(0,Q145-I145))</f>
        <v/>
      </c>
      <c r="S145" s="27" t="str">
        <f>IF($A145="","",R145*D145)</f>
        <v/>
      </c>
      <c r="T145" s="27" t="str">
        <f>IF($A145="","",R145*(D145-E145))</f>
        <v/>
      </c>
      <c r="U145" s="26" t="str">
        <f>IF($A145="","",MAX(0,I145-(Q145+M145)))</f>
        <v/>
      </c>
      <c r="V145" s="27" t="str">
        <f>IF($A145="","",U145*E145)</f>
        <v/>
      </c>
      <c r="W145" s="28" t="str">
        <f>IF($A145="","",IF(R145&gt;0,"At risk",IF(U145&gt;0,"Excess","Balanced")))</f>
        <v/>
      </c>
      <c r="X145" s="28" t="str">
        <f>IF($A145="","",IF(N145="","Unavailable",IF(N145&gt;Settings!$B$3,"Positive",IF(N145=Settings!$B$3,"Neutral","Negative"))))</f>
        <v/>
      </c>
      <c r="Y145" s="28" t="str">
        <f>IF($A145="","",IF(W145="At risk",IF(X145="Unavailable","Replenish; lower ad priority until the delivery lands (no POAS: check margin)",IF(X145="Negative","Fix the economics before reordering","Replenish; lower ad priority until the delivery lands")),IF(W145="Excess",IF(X145="Unavailable","Hold the next order; promote while profitable (no POAS: check margin)",IF(X145="Negative","Deprioritise: review price, cost and clearance","Hold the next order; promote while profitable")),IF(X145="Negative","Keep stock lean; review price and cost","Keep: reorder on the usual date"))))</f>
        <v/>
      </c>
      <c r="Z145" s="28" t="str">
        <f>IF($A145="","",IF(W145="At risk",TEXT(R145,"0")&amp;" units short before the delivery",IF(W145="Excess",TEXT(U145,"0")&amp;" units above demand to delivery plus safety stock","Stock covers demand to the delivery"))&amp;IF(N145="","; no POAS","; POAS "&amp;TEXT(N145,"0.0#")&amp;" vs break-even "&amp;TEXT(Settings!$B$3,"0.0#"))&amp;IF(AND(W145="At risk",OR(L145="",L145=0)),"; no confirmed order",""))</f>
        <v/>
      </c>
      <c r="AA145" s="28" t="str">
        <f>IF($A145="","",IF(W145="At risk","Forecast, purchase order date and quantity, safety stock, margin",IF(W145="Excess","Season, product lifecycle, price floor, committed stock, returns","Season and returns before the next order")))</f>
        <v/>
      </c>
    </row>
    <row r="146" spans="1:27" x14ac:dyDescent="0.25">
      <c r="A146" s="17"/>
      <c r="B146" s="17"/>
      <c r="C146" s="17"/>
      <c r="D146" s="18"/>
      <c r="E146" s="18"/>
      <c r="F146" s="18"/>
      <c r="G146" s="18"/>
      <c r="H146" s="19"/>
      <c r="I146" s="20"/>
      <c r="J146" s="21"/>
      <c r="K146" s="22"/>
      <c r="L146" s="20"/>
      <c r="M146" s="20"/>
      <c r="N146" s="23"/>
      <c r="O146" s="24" t="str">
        <f>IF($A146="","",IF(G146&gt;0,F146/G146,""))</f>
        <v/>
      </c>
      <c r="P146" s="25" t="str">
        <f>IF($A146="","",IF(H146&gt;0,I146/H146,"No demand"))</f>
        <v/>
      </c>
      <c r="Q146" s="26" t="str">
        <f>IF($A146="","",H146*J146)</f>
        <v/>
      </c>
      <c r="R146" s="26" t="str">
        <f>IF($A146="","",MAX(0,Q146-I146))</f>
        <v/>
      </c>
      <c r="S146" s="27" t="str">
        <f>IF($A146="","",R146*D146)</f>
        <v/>
      </c>
      <c r="T146" s="27" t="str">
        <f>IF($A146="","",R146*(D146-E146))</f>
        <v/>
      </c>
      <c r="U146" s="26" t="str">
        <f>IF($A146="","",MAX(0,I146-(Q146+M146)))</f>
        <v/>
      </c>
      <c r="V146" s="27" t="str">
        <f>IF($A146="","",U146*E146)</f>
        <v/>
      </c>
      <c r="W146" s="28" t="str">
        <f>IF($A146="","",IF(R146&gt;0,"At risk",IF(U146&gt;0,"Excess","Balanced")))</f>
        <v/>
      </c>
      <c r="X146" s="28" t="str">
        <f>IF($A146="","",IF(N146="","Unavailable",IF(N146&gt;Settings!$B$3,"Positive",IF(N146=Settings!$B$3,"Neutral","Negative"))))</f>
        <v/>
      </c>
      <c r="Y146" s="28" t="str">
        <f>IF($A146="","",IF(W146="At risk",IF(X146="Unavailable","Replenish; lower ad priority until the delivery lands (no POAS: check margin)",IF(X146="Negative","Fix the economics before reordering","Replenish; lower ad priority until the delivery lands")),IF(W146="Excess",IF(X146="Unavailable","Hold the next order; promote while profitable (no POAS: check margin)",IF(X146="Negative","Deprioritise: review price, cost and clearance","Hold the next order; promote while profitable")),IF(X146="Negative","Keep stock lean; review price and cost","Keep: reorder on the usual date"))))</f>
        <v/>
      </c>
      <c r="Z146" s="28" t="str">
        <f>IF($A146="","",IF(W146="At risk",TEXT(R146,"0")&amp;" units short before the delivery",IF(W146="Excess",TEXT(U146,"0")&amp;" units above demand to delivery plus safety stock","Stock covers demand to the delivery"))&amp;IF(N146="","; no POAS","; POAS "&amp;TEXT(N146,"0.0#")&amp;" vs break-even "&amp;TEXT(Settings!$B$3,"0.0#"))&amp;IF(AND(W146="At risk",OR(L146="",L146=0)),"; no confirmed order",""))</f>
        <v/>
      </c>
      <c r="AA146" s="28" t="str">
        <f>IF($A146="","",IF(W146="At risk","Forecast, purchase order date and quantity, safety stock, margin",IF(W146="Excess","Season, product lifecycle, price floor, committed stock, returns","Season and returns before the next order")))</f>
        <v/>
      </c>
    </row>
    <row r="147" spans="1:27" x14ac:dyDescent="0.25">
      <c r="A147" s="17"/>
      <c r="B147" s="17"/>
      <c r="C147" s="17"/>
      <c r="D147" s="18"/>
      <c r="E147" s="18"/>
      <c r="F147" s="18"/>
      <c r="G147" s="18"/>
      <c r="H147" s="19"/>
      <c r="I147" s="20"/>
      <c r="J147" s="21"/>
      <c r="K147" s="22"/>
      <c r="L147" s="20"/>
      <c r="M147" s="20"/>
      <c r="N147" s="23"/>
      <c r="O147" s="24" t="str">
        <f>IF($A147="","",IF(G147&gt;0,F147/G147,""))</f>
        <v/>
      </c>
      <c r="P147" s="25" t="str">
        <f>IF($A147="","",IF(H147&gt;0,I147/H147,"No demand"))</f>
        <v/>
      </c>
      <c r="Q147" s="26" t="str">
        <f>IF($A147="","",H147*J147)</f>
        <v/>
      </c>
      <c r="R147" s="26" t="str">
        <f>IF($A147="","",MAX(0,Q147-I147))</f>
        <v/>
      </c>
      <c r="S147" s="27" t="str">
        <f>IF($A147="","",R147*D147)</f>
        <v/>
      </c>
      <c r="T147" s="27" t="str">
        <f>IF($A147="","",R147*(D147-E147))</f>
        <v/>
      </c>
      <c r="U147" s="26" t="str">
        <f>IF($A147="","",MAX(0,I147-(Q147+M147)))</f>
        <v/>
      </c>
      <c r="V147" s="27" t="str">
        <f>IF($A147="","",U147*E147)</f>
        <v/>
      </c>
      <c r="W147" s="28" t="str">
        <f>IF($A147="","",IF(R147&gt;0,"At risk",IF(U147&gt;0,"Excess","Balanced")))</f>
        <v/>
      </c>
      <c r="X147" s="28" t="str">
        <f>IF($A147="","",IF(N147="","Unavailable",IF(N147&gt;Settings!$B$3,"Positive",IF(N147=Settings!$B$3,"Neutral","Negative"))))</f>
        <v/>
      </c>
      <c r="Y147" s="28" t="str">
        <f>IF($A147="","",IF(W147="At risk",IF(X147="Unavailable","Replenish; lower ad priority until the delivery lands (no POAS: check margin)",IF(X147="Negative","Fix the economics before reordering","Replenish; lower ad priority until the delivery lands")),IF(W147="Excess",IF(X147="Unavailable","Hold the next order; promote while profitable (no POAS: check margin)",IF(X147="Negative","Deprioritise: review price, cost and clearance","Hold the next order; promote while profitable")),IF(X147="Negative","Keep stock lean; review price and cost","Keep: reorder on the usual date"))))</f>
        <v/>
      </c>
      <c r="Z147" s="28" t="str">
        <f>IF($A147="","",IF(W147="At risk",TEXT(R147,"0")&amp;" units short before the delivery",IF(W147="Excess",TEXT(U147,"0")&amp;" units above demand to delivery plus safety stock","Stock covers demand to the delivery"))&amp;IF(N147="","; no POAS","; POAS "&amp;TEXT(N147,"0.0#")&amp;" vs break-even "&amp;TEXT(Settings!$B$3,"0.0#"))&amp;IF(AND(W147="At risk",OR(L147="",L147=0)),"; no confirmed order",""))</f>
        <v/>
      </c>
      <c r="AA147" s="28" t="str">
        <f>IF($A147="","",IF(W147="At risk","Forecast, purchase order date and quantity, safety stock, margin",IF(W147="Excess","Season, product lifecycle, price floor, committed stock, returns","Season and returns before the next order")))</f>
        <v/>
      </c>
    </row>
    <row r="148" spans="1:27" x14ac:dyDescent="0.25">
      <c r="A148" s="17"/>
      <c r="B148" s="17"/>
      <c r="C148" s="17"/>
      <c r="D148" s="18"/>
      <c r="E148" s="18"/>
      <c r="F148" s="18"/>
      <c r="G148" s="18"/>
      <c r="H148" s="19"/>
      <c r="I148" s="20"/>
      <c r="J148" s="21"/>
      <c r="K148" s="22"/>
      <c r="L148" s="20"/>
      <c r="M148" s="20"/>
      <c r="N148" s="23"/>
      <c r="O148" s="24" t="str">
        <f>IF($A148="","",IF(G148&gt;0,F148/G148,""))</f>
        <v/>
      </c>
      <c r="P148" s="25" t="str">
        <f>IF($A148="","",IF(H148&gt;0,I148/H148,"No demand"))</f>
        <v/>
      </c>
      <c r="Q148" s="26" t="str">
        <f>IF($A148="","",H148*J148)</f>
        <v/>
      </c>
      <c r="R148" s="26" t="str">
        <f>IF($A148="","",MAX(0,Q148-I148))</f>
        <v/>
      </c>
      <c r="S148" s="27" t="str">
        <f>IF($A148="","",R148*D148)</f>
        <v/>
      </c>
      <c r="T148" s="27" t="str">
        <f>IF($A148="","",R148*(D148-E148))</f>
        <v/>
      </c>
      <c r="U148" s="26" t="str">
        <f>IF($A148="","",MAX(0,I148-(Q148+M148)))</f>
        <v/>
      </c>
      <c r="V148" s="27" t="str">
        <f>IF($A148="","",U148*E148)</f>
        <v/>
      </c>
      <c r="W148" s="28" t="str">
        <f>IF($A148="","",IF(R148&gt;0,"At risk",IF(U148&gt;0,"Excess","Balanced")))</f>
        <v/>
      </c>
      <c r="X148" s="28" t="str">
        <f>IF($A148="","",IF(N148="","Unavailable",IF(N148&gt;Settings!$B$3,"Positive",IF(N148=Settings!$B$3,"Neutral","Negative"))))</f>
        <v/>
      </c>
      <c r="Y148" s="28" t="str">
        <f>IF($A148="","",IF(W148="At risk",IF(X148="Unavailable","Replenish; lower ad priority until the delivery lands (no POAS: check margin)",IF(X148="Negative","Fix the economics before reordering","Replenish; lower ad priority until the delivery lands")),IF(W148="Excess",IF(X148="Unavailable","Hold the next order; promote while profitable (no POAS: check margin)",IF(X148="Negative","Deprioritise: review price, cost and clearance","Hold the next order; promote while profitable")),IF(X148="Negative","Keep stock lean; review price and cost","Keep: reorder on the usual date"))))</f>
        <v/>
      </c>
      <c r="Z148" s="28" t="str">
        <f>IF($A148="","",IF(W148="At risk",TEXT(R148,"0")&amp;" units short before the delivery",IF(W148="Excess",TEXT(U148,"0")&amp;" units above demand to delivery plus safety stock","Stock covers demand to the delivery"))&amp;IF(N148="","; no POAS","; POAS "&amp;TEXT(N148,"0.0#")&amp;" vs break-even "&amp;TEXT(Settings!$B$3,"0.0#"))&amp;IF(AND(W148="At risk",OR(L148="",L148=0)),"; no confirmed order",""))</f>
        <v/>
      </c>
      <c r="AA148" s="28" t="str">
        <f>IF($A148="","",IF(W148="At risk","Forecast, purchase order date and quantity, safety stock, margin",IF(W148="Excess","Season, product lifecycle, price floor, committed stock, returns","Season and returns before the next order")))</f>
        <v/>
      </c>
    </row>
    <row r="149" spans="1:27" x14ac:dyDescent="0.25">
      <c r="A149" s="17"/>
      <c r="B149" s="17"/>
      <c r="C149" s="17"/>
      <c r="D149" s="18"/>
      <c r="E149" s="18"/>
      <c r="F149" s="18"/>
      <c r="G149" s="18"/>
      <c r="H149" s="19"/>
      <c r="I149" s="20"/>
      <c r="J149" s="21"/>
      <c r="K149" s="22"/>
      <c r="L149" s="20"/>
      <c r="M149" s="20"/>
      <c r="N149" s="23"/>
      <c r="O149" s="24" t="str">
        <f>IF($A149="","",IF(G149&gt;0,F149/G149,""))</f>
        <v/>
      </c>
      <c r="P149" s="25" t="str">
        <f>IF($A149="","",IF(H149&gt;0,I149/H149,"No demand"))</f>
        <v/>
      </c>
      <c r="Q149" s="26" t="str">
        <f>IF($A149="","",H149*J149)</f>
        <v/>
      </c>
      <c r="R149" s="26" t="str">
        <f>IF($A149="","",MAX(0,Q149-I149))</f>
        <v/>
      </c>
      <c r="S149" s="27" t="str">
        <f>IF($A149="","",R149*D149)</f>
        <v/>
      </c>
      <c r="T149" s="27" t="str">
        <f>IF($A149="","",R149*(D149-E149))</f>
        <v/>
      </c>
      <c r="U149" s="26" t="str">
        <f>IF($A149="","",MAX(0,I149-(Q149+M149)))</f>
        <v/>
      </c>
      <c r="V149" s="27" t="str">
        <f>IF($A149="","",U149*E149)</f>
        <v/>
      </c>
      <c r="W149" s="28" t="str">
        <f>IF($A149="","",IF(R149&gt;0,"At risk",IF(U149&gt;0,"Excess","Balanced")))</f>
        <v/>
      </c>
      <c r="X149" s="28" t="str">
        <f>IF($A149="","",IF(N149="","Unavailable",IF(N149&gt;Settings!$B$3,"Positive",IF(N149=Settings!$B$3,"Neutral","Negative"))))</f>
        <v/>
      </c>
      <c r="Y149" s="28" t="str">
        <f>IF($A149="","",IF(W149="At risk",IF(X149="Unavailable","Replenish; lower ad priority until the delivery lands (no POAS: check margin)",IF(X149="Negative","Fix the economics before reordering","Replenish; lower ad priority until the delivery lands")),IF(W149="Excess",IF(X149="Unavailable","Hold the next order; promote while profitable (no POAS: check margin)",IF(X149="Negative","Deprioritise: review price, cost and clearance","Hold the next order; promote while profitable")),IF(X149="Negative","Keep stock lean; review price and cost","Keep: reorder on the usual date"))))</f>
        <v/>
      </c>
      <c r="Z149" s="28" t="str">
        <f>IF($A149="","",IF(W149="At risk",TEXT(R149,"0")&amp;" units short before the delivery",IF(W149="Excess",TEXT(U149,"0")&amp;" units above demand to delivery plus safety stock","Stock covers demand to the delivery"))&amp;IF(N149="","; no POAS","; POAS "&amp;TEXT(N149,"0.0#")&amp;" vs break-even "&amp;TEXT(Settings!$B$3,"0.0#"))&amp;IF(AND(W149="At risk",OR(L149="",L149=0)),"; no confirmed order",""))</f>
        <v/>
      </c>
      <c r="AA149" s="28" t="str">
        <f>IF($A149="","",IF(W149="At risk","Forecast, purchase order date and quantity, safety stock, margin",IF(W149="Excess","Season, product lifecycle, price floor, committed stock, returns","Season and returns before the next order")))</f>
        <v/>
      </c>
    </row>
    <row r="150" spans="1:27" x14ac:dyDescent="0.25">
      <c r="A150" s="17"/>
      <c r="B150" s="17"/>
      <c r="C150" s="17"/>
      <c r="D150" s="18"/>
      <c r="E150" s="18"/>
      <c r="F150" s="18"/>
      <c r="G150" s="18"/>
      <c r="H150" s="19"/>
      <c r="I150" s="20"/>
      <c r="J150" s="21"/>
      <c r="K150" s="22"/>
      <c r="L150" s="20"/>
      <c r="M150" s="20"/>
      <c r="N150" s="23"/>
      <c r="O150" s="24" t="str">
        <f>IF($A150="","",IF(G150&gt;0,F150/G150,""))</f>
        <v/>
      </c>
      <c r="P150" s="25" t="str">
        <f>IF($A150="","",IF(H150&gt;0,I150/H150,"No demand"))</f>
        <v/>
      </c>
      <c r="Q150" s="26" t="str">
        <f>IF($A150="","",H150*J150)</f>
        <v/>
      </c>
      <c r="R150" s="26" t="str">
        <f>IF($A150="","",MAX(0,Q150-I150))</f>
        <v/>
      </c>
      <c r="S150" s="27" t="str">
        <f>IF($A150="","",R150*D150)</f>
        <v/>
      </c>
      <c r="T150" s="27" t="str">
        <f>IF($A150="","",R150*(D150-E150))</f>
        <v/>
      </c>
      <c r="U150" s="26" t="str">
        <f>IF($A150="","",MAX(0,I150-(Q150+M150)))</f>
        <v/>
      </c>
      <c r="V150" s="27" t="str">
        <f>IF($A150="","",U150*E150)</f>
        <v/>
      </c>
      <c r="W150" s="28" t="str">
        <f>IF($A150="","",IF(R150&gt;0,"At risk",IF(U150&gt;0,"Excess","Balanced")))</f>
        <v/>
      </c>
      <c r="X150" s="28" t="str">
        <f>IF($A150="","",IF(N150="","Unavailable",IF(N150&gt;Settings!$B$3,"Positive",IF(N150=Settings!$B$3,"Neutral","Negative"))))</f>
        <v/>
      </c>
      <c r="Y150" s="28" t="str">
        <f>IF($A150="","",IF(W150="At risk",IF(X150="Unavailable","Replenish; lower ad priority until the delivery lands (no POAS: check margin)",IF(X150="Negative","Fix the economics before reordering","Replenish; lower ad priority until the delivery lands")),IF(W150="Excess",IF(X150="Unavailable","Hold the next order; promote while profitable (no POAS: check margin)",IF(X150="Negative","Deprioritise: review price, cost and clearance","Hold the next order; promote while profitable")),IF(X150="Negative","Keep stock lean; review price and cost","Keep: reorder on the usual date"))))</f>
        <v/>
      </c>
      <c r="Z150" s="28" t="str">
        <f>IF($A150="","",IF(W150="At risk",TEXT(R150,"0")&amp;" units short before the delivery",IF(W150="Excess",TEXT(U150,"0")&amp;" units above demand to delivery plus safety stock","Stock covers demand to the delivery"))&amp;IF(N150="","; no POAS","; POAS "&amp;TEXT(N150,"0.0#")&amp;" vs break-even "&amp;TEXT(Settings!$B$3,"0.0#"))&amp;IF(AND(W150="At risk",OR(L150="",L150=0)),"; no confirmed order",""))</f>
        <v/>
      </c>
      <c r="AA150" s="28" t="str">
        <f>IF($A150="","",IF(W150="At risk","Forecast, purchase order date and quantity, safety stock, margin",IF(W150="Excess","Season, product lifecycle, price floor, committed stock, returns","Season and returns before the next order")))</f>
        <v/>
      </c>
    </row>
    <row r="151" spans="1:27" x14ac:dyDescent="0.25">
      <c r="A151" s="17"/>
      <c r="B151" s="17"/>
      <c r="C151" s="17"/>
      <c r="D151" s="18"/>
      <c r="E151" s="18"/>
      <c r="F151" s="18"/>
      <c r="G151" s="18"/>
      <c r="H151" s="19"/>
      <c r="I151" s="20"/>
      <c r="J151" s="21"/>
      <c r="K151" s="22"/>
      <c r="L151" s="20"/>
      <c r="M151" s="20"/>
      <c r="N151" s="23"/>
      <c r="O151" s="24" t="str">
        <f>IF($A151="","",IF(G151&gt;0,F151/G151,""))</f>
        <v/>
      </c>
      <c r="P151" s="25" t="str">
        <f>IF($A151="","",IF(H151&gt;0,I151/H151,"No demand"))</f>
        <v/>
      </c>
      <c r="Q151" s="26" t="str">
        <f>IF($A151="","",H151*J151)</f>
        <v/>
      </c>
      <c r="R151" s="26" t="str">
        <f>IF($A151="","",MAX(0,Q151-I151))</f>
        <v/>
      </c>
      <c r="S151" s="27" t="str">
        <f>IF($A151="","",R151*D151)</f>
        <v/>
      </c>
      <c r="T151" s="27" t="str">
        <f>IF($A151="","",R151*(D151-E151))</f>
        <v/>
      </c>
      <c r="U151" s="26" t="str">
        <f>IF($A151="","",MAX(0,I151-(Q151+M151)))</f>
        <v/>
      </c>
      <c r="V151" s="27" t="str">
        <f>IF($A151="","",U151*E151)</f>
        <v/>
      </c>
      <c r="W151" s="28" t="str">
        <f>IF($A151="","",IF(R151&gt;0,"At risk",IF(U151&gt;0,"Excess","Balanced")))</f>
        <v/>
      </c>
      <c r="X151" s="28" t="str">
        <f>IF($A151="","",IF(N151="","Unavailable",IF(N151&gt;Settings!$B$3,"Positive",IF(N151=Settings!$B$3,"Neutral","Negative"))))</f>
        <v/>
      </c>
      <c r="Y151" s="28" t="str">
        <f>IF($A151="","",IF(W151="At risk",IF(X151="Unavailable","Replenish; lower ad priority until the delivery lands (no POAS: check margin)",IF(X151="Negative","Fix the economics before reordering","Replenish; lower ad priority until the delivery lands")),IF(W151="Excess",IF(X151="Unavailable","Hold the next order; promote while profitable (no POAS: check margin)",IF(X151="Negative","Deprioritise: review price, cost and clearance","Hold the next order; promote while profitable")),IF(X151="Negative","Keep stock lean; review price and cost","Keep: reorder on the usual date"))))</f>
        <v/>
      </c>
      <c r="Z151" s="28" t="str">
        <f>IF($A151="","",IF(W151="At risk",TEXT(R151,"0")&amp;" units short before the delivery",IF(W151="Excess",TEXT(U151,"0")&amp;" units above demand to delivery plus safety stock","Stock covers demand to the delivery"))&amp;IF(N151="","; no POAS","; POAS "&amp;TEXT(N151,"0.0#")&amp;" vs break-even "&amp;TEXT(Settings!$B$3,"0.0#"))&amp;IF(AND(W151="At risk",OR(L151="",L151=0)),"; no confirmed order",""))</f>
        <v/>
      </c>
      <c r="AA151" s="28" t="str">
        <f>IF($A151="","",IF(W151="At risk","Forecast, purchase order date and quantity, safety stock, margin",IF(W151="Excess","Season, product lifecycle, price floor, committed stock, returns","Season and returns before the next order")))</f>
        <v/>
      </c>
    </row>
    <row r="152" spans="1:27" x14ac:dyDescent="0.25">
      <c r="A152" s="17"/>
      <c r="B152" s="17"/>
      <c r="C152" s="17"/>
      <c r="D152" s="18"/>
      <c r="E152" s="18"/>
      <c r="F152" s="18"/>
      <c r="G152" s="18"/>
      <c r="H152" s="19"/>
      <c r="I152" s="20"/>
      <c r="J152" s="21"/>
      <c r="K152" s="22"/>
      <c r="L152" s="20"/>
      <c r="M152" s="20"/>
      <c r="N152" s="23"/>
      <c r="O152" s="24" t="str">
        <f>IF($A152="","",IF(G152&gt;0,F152/G152,""))</f>
        <v/>
      </c>
      <c r="P152" s="25" t="str">
        <f>IF($A152="","",IF(H152&gt;0,I152/H152,"No demand"))</f>
        <v/>
      </c>
      <c r="Q152" s="26" t="str">
        <f>IF($A152="","",H152*J152)</f>
        <v/>
      </c>
      <c r="R152" s="26" t="str">
        <f>IF($A152="","",MAX(0,Q152-I152))</f>
        <v/>
      </c>
      <c r="S152" s="27" t="str">
        <f>IF($A152="","",R152*D152)</f>
        <v/>
      </c>
      <c r="T152" s="27" t="str">
        <f>IF($A152="","",R152*(D152-E152))</f>
        <v/>
      </c>
      <c r="U152" s="26" t="str">
        <f>IF($A152="","",MAX(0,I152-(Q152+M152)))</f>
        <v/>
      </c>
      <c r="V152" s="27" t="str">
        <f>IF($A152="","",U152*E152)</f>
        <v/>
      </c>
      <c r="W152" s="28" t="str">
        <f>IF($A152="","",IF(R152&gt;0,"At risk",IF(U152&gt;0,"Excess","Balanced")))</f>
        <v/>
      </c>
      <c r="X152" s="28" t="str">
        <f>IF($A152="","",IF(N152="","Unavailable",IF(N152&gt;Settings!$B$3,"Positive",IF(N152=Settings!$B$3,"Neutral","Negative"))))</f>
        <v/>
      </c>
      <c r="Y152" s="28" t="str">
        <f>IF($A152="","",IF(W152="At risk",IF(X152="Unavailable","Replenish; lower ad priority until the delivery lands (no POAS: check margin)",IF(X152="Negative","Fix the economics before reordering","Replenish; lower ad priority until the delivery lands")),IF(W152="Excess",IF(X152="Unavailable","Hold the next order; promote while profitable (no POAS: check margin)",IF(X152="Negative","Deprioritise: review price, cost and clearance","Hold the next order; promote while profitable")),IF(X152="Negative","Keep stock lean; review price and cost","Keep: reorder on the usual date"))))</f>
        <v/>
      </c>
      <c r="Z152" s="28" t="str">
        <f>IF($A152="","",IF(W152="At risk",TEXT(R152,"0")&amp;" units short before the delivery",IF(W152="Excess",TEXT(U152,"0")&amp;" units above demand to delivery plus safety stock","Stock covers demand to the delivery"))&amp;IF(N152="","; no POAS","; POAS "&amp;TEXT(N152,"0.0#")&amp;" vs break-even "&amp;TEXT(Settings!$B$3,"0.0#"))&amp;IF(AND(W152="At risk",OR(L152="",L152=0)),"; no confirmed order",""))</f>
        <v/>
      </c>
      <c r="AA152" s="28" t="str">
        <f>IF($A152="","",IF(W152="At risk","Forecast, purchase order date and quantity, safety stock, margin",IF(W152="Excess","Season, product lifecycle, price floor, committed stock, returns","Season and returns before the next order")))</f>
        <v/>
      </c>
    </row>
    <row r="153" spans="1:27" x14ac:dyDescent="0.25">
      <c r="A153" s="17"/>
      <c r="B153" s="17"/>
      <c r="C153" s="17"/>
      <c r="D153" s="18"/>
      <c r="E153" s="18"/>
      <c r="F153" s="18"/>
      <c r="G153" s="18"/>
      <c r="H153" s="19"/>
      <c r="I153" s="20"/>
      <c r="J153" s="21"/>
      <c r="K153" s="22"/>
      <c r="L153" s="20"/>
      <c r="M153" s="20"/>
      <c r="N153" s="23"/>
      <c r="O153" s="24" t="str">
        <f>IF($A153="","",IF(G153&gt;0,F153/G153,""))</f>
        <v/>
      </c>
      <c r="P153" s="25" t="str">
        <f>IF($A153="","",IF(H153&gt;0,I153/H153,"No demand"))</f>
        <v/>
      </c>
      <c r="Q153" s="26" t="str">
        <f>IF($A153="","",H153*J153)</f>
        <v/>
      </c>
      <c r="R153" s="26" t="str">
        <f>IF($A153="","",MAX(0,Q153-I153))</f>
        <v/>
      </c>
      <c r="S153" s="27" t="str">
        <f>IF($A153="","",R153*D153)</f>
        <v/>
      </c>
      <c r="T153" s="27" t="str">
        <f>IF($A153="","",R153*(D153-E153))</f>
        <v/>
      </c>
      <c r="U153" s="26" t="str">
        <f>IF($A153="","",MAX(0,I153-(Q153+M153)))</f>
        <v/>
      </c>
      <c r="V153" s="27" t="str">
        <f>IF($A153="","",U153*E153)</f>
        <v/>
      </c>
      <c r="W153" s="28" t="str">
        <f>IF($A153="","",IF(R153&gt;0,"At risk",IF(U153&gt;0,"Excess","Balanced")))</f>
        <v/>
      </c>
      <c r="X153" s="28" t="str">
        <f>IF($A153="","",IF(N153="","Unavailable",IF(N153&gt;Settings!$B$3,"Positive",IF(N153=Settings!$B$3,"Neutral","Negative"))))</f>
        <v/>
      </c>
      <c r="Y153" s="28" t="str">
        <f>IF($A153="","",IF(W153="At risk",IF(X153="Unavailable","Replenish; lower ad priority until the delivery lands (no POAS: check margin)",IF(X153="Negative","Fix the economics before reordering","Replenish; lower ad priority until the delivery lands")),IF(W153="Excess",IF(X153="Unavailable","Hold the next order; promote while profitable (no POAS: check margin)",IF(X153="Negative","Deprioritise: review price, cost and clearance","Hold the next order; promote while profitable")),IF(X153="Negative","Keep stock lean; review price and cost","Keep: reorder on the usual date"))))</f>
        <v/>
      </c>
      <c r="Z153" s="28" t="str">
        <f>IF($A153="","",IF(W153="At risk",TEXT(R153,"0")&amp;" units short before the delivery",IF(W153="Excess",TEXT(U153,"0")&amp;" units above demand to delivery plus safety stock","Stock covers demand to the delivery"))&amp;IF(N153="","; no POAS","; POAS "&amp;TEXT(N153,"0.0#")&amp;" vs break-even "&amp;TEXT(Settings!$B$3,"0.0#"))&amp;IF(AND(W153="At risk",OR(L153="",L153=0)),"; no confirmed order",""))</f>
        <v/>
      </c>
      <c r="AA153" s="28" t="str">
        <f>IF($A153="","",IF(W153="At risk","Forecast, purchase order date and quantity, safety stock, margin",IF(W153="Excess","Season, product lifecycle, price floor, committed stock, returns","Season and returns before the next order")))</f>
        <v/>
      </c>
    </row>
    <row r="154" spans="1:27" x14ac:dyDescent="0.25">
      <c r="A154" s="17"/>
      <c r="B154" s="17"/>
      <c r="C154" s="17"/>
      <c r="D154" s="18"/>
      <c r="E154" s="18"/>
      <c r="F154" s="18"/>
      <c r="G154" s="18"/>
      <c r="H154" s="19"/>
      <c r="I154" s="20"/>
      <c r="J154" s="21"/>
      <c r="K154" s="22"/>
      <c r="L154" s="20"/>
      <c r="M154" s="20"/>
      <c r="N154" s="23"/>
      <c r="O154" s="24" t="str">
        <f>IF($A154="","",IF(G154&gt;0,F154/G154,""))</f>
        <v/>
      </c>
      <c r="P154" s="25" t="str">
        <f>IF($A154="","",IF(H154&gt;0,I154/H154,"No demand"))</f>
        <v/>
      </c>
      <c r="Q154" s="26" t="str">
        <f>IF($A154="","",H154*J154)</f>
        <v/>
      </c>
      <c r="R154" s="26" t="str">
        <f>IF($A154="","",MAX(0,Q154-I154))</f>
        <v/>
      </c>
      <c r="S154" s="27" t="str">
        <f>IF($A154="","",R154*D154)</f>
        <v/>
      </c>
      <c r="T154" s="27" t="str">
        <f>IF($A154="","",R154*(D154-E154))</f>
        <v/>
      </c>
      <c r="U154" s="26" t="str">
        <f>IF($A154="","",MAX(0,I154-(Q154+M154)))</f>
        <v/>
      </c>
      <c r="V154" s="27" t="str">
        <f>IF($A154="","",U154*E154)</f>
        <v/>
      </c>
      <c r="W154" s="28" t="str">
        <f>IF($A154="","",IF(R154&gt;0,"At risk",IF(U154&gt;0,"Excess","Balanced")))</f>
        <v/>
      </c>
      <c r="X154" s="28" t="str">
        <f>IF($A154="","",IF(N154="","Unavailable",IF(N154&gt;Settings!$B$3,"Positive",IF(N154=Settings!$B$3,"Neutral","Negative"))))</f>
        <v/>
      </c>
      <c r="Y154" s="28" t="str">
        <f>IF($A154="","",IF(W154="At risk",IF(X154="Unavailable","Replenish; lower ad priority until the delivery lands (no POAS: check margin)",IF(X154="Negative","Fix the economics before reordering","Replenish; lower ad priority until the delivery lands")),IF(W154="Excess",IF(X154="Unavailable","Hold the next order; promote while profitable (no POAS: check margin)",IF(X154="Negative","Deprioritise: review price, cost and clearance","Hold the next order; promote while profitable")),IF(X154="Negative","Keep stock lean; review price and cost","Keep: reorder on the usual date"))))</f>
        <v/>
      </c>
      <c r="Z154" s="28" t="str">
        <f>IF($A154="","",IF(W154="At risk",TEXT(R154,"0")&amp;" units short before the delivery",IF(W154="Excess",TEXT(U154,"0")&amp;" units above demand to delivery plus safety stock","Stock covers demand to the delivery"))&amp;IF(N154="","; no POAS","; POAS "&amp;TEXT(N154,"0.0#")&amp;" vs break-even "&amp;TEXT(Settings!$B$3,"0.0#"))&amp;IF(AND(W154="At risk",OR(L154="",L154=0)),"; no confirmed order",""))</f>
        <v/>
      </c>
      <c r="AA154" s="28" t="str">
        <f>IF($A154="","",IF(W154="At risk","Forecast, purchase order date and quantity, safety stock, margin",IF(W154="Excess","Season, product lifecycle, price floor, committed stock, returns","Season and returns before the next order")))</f>
        <v/>
      </c>
    </row>
    <row r="155" spans="1:27" x14ac:dyDescent="0.25">
      <c r="A155" s="17"/>
      <c r="B155" s="17"/>
      <c r="C155" s="17"/>
      <c r="D155" s="18"/>
      <c r="E155" s="18"/>
      <c r="F155" s="18"/>
      <c r="G155" s="18"/>
      <c r="H155" s="19"/>
      <c r="I155" s="20"/>
      <c r="J155" s="21"/>
      <c r="K155" s="22"/>
      <c r="L155" s="20"/>
      <c r="M155" s="20"/>
      <c r="N155" s="23"/>
      <c r="O155" s="24" t="str">
        <f>IF($A155="","",IF(G155&gt;0,F155/G155,""))</f>
        <v/>
      </c>
      <c r="P155" s="25" t="str">
        <f>IF($A155="","",IF(H155&gt;0,I155/H155,"No demand"))</f>
        <v/>
      </c>
      <c r="Q155" s="26" t="str">
        <f>IF($A155="","",H155*J155)</f>
        <v/>
      </c>
      <c r="R155" s="26" t="str">
        <f>IF($A155="","",MAX(0,Q155-I155))</f>
        <v/>
      </c>
      <c r="S155" s="27" t="str">
        <f>IF($A155="","",R155*D155)</f>
        <v/>
      </c>
      <c r="T155" s="27" t="str">
        <f>IF($A155="","",R155*(D155-E155))</f>
        <v/>
      </c>
      <c r="U155" s="26" t="str">
        <f>IF($A155="","",MAX(0,I155-(Q155+M155)))</f>
        <v/>
      </c>
      <c r="V155" s="27" t="str">
        <f>IF($A155="","",U155*E155)</f>
        <v/>
      </c>
      <c r="W155" s="28" t="str">
        <f>IF($A155="","",IF(R155&gt;0,"At risk",IF(U155&gt;0,"Excess","Balanced")))</f>
        <v/>
      </c>
      <c r="X155" s="28" t="str">
        <f>IF($A155="","",IF(N155="","Unavailable",IF(N155&gt;Settings!$B$3,"Positive",IF(N155=Settings!$B$3,"Neutral","Negative"))))</f>
        <v/>
      </c>
      <c r="Y155" s="28" t="str">
        <f>IF($A155="","",IF(W155="At risk",IF(X155="Unavailable","Replenish; lower ad priority until the delivery lands (no POAS: check margin)",IF(X155="Negative","Fix the economics before reordering","Replenish; lower ad priority until the delivery lands")),IF(W155="Excess",IF(X155="Unavailable","Hold the next order; promote while profitable (no POAS: check margin)",IF(X155="Negative","Deprioritise: review price, cost and clearance","Hold the next order; promote while profitable")),IF(X155="Negative","Keep stock lean; review price and cost","Keep: reorder on the usual date"))))</f>
        <v/>
      </c>
      <c r="Z155" s="28" t="str">
        <f>IF($A155="","",IF(W155="At risk",TEXT(R155,"0")&amp;" units short before the delivery",IF(W155="Excess",TEXT(U155,"0")&amp;" units above demand to delivery plus safety stock","Stock covers demand to the delivery"))&amp;IF(N155="","; no POAS","; POAS "&amp;TEXT(N155,"0.0#")&amp;" vs break-even "&amp;TEXT(Settings!$B$3,"0.0#"))&amp;IF(AND(W155="At risk",OR(L155="",L155=0)),"; no confirmed order",""))</f>
        <v/>
      </c>
      <c r="AA155" s="28" t="str">
        <f>IF($A155="","",IF(W155="At risk","Forecast, purchase order date and quantity, safety stock, margin",IF(W155="Excess","Season, product lifecycle, price floor, committed stock, returns","Season and returns before the next order")))</f>
        <v/>
      </c>
    </row>
    <row r="156" spans="1:27" x14ac:dyDescent="0.25">
      <c r="A156" s="17"/>
      <c r="B156" s="17"/>
      <c r="C156" s="17"/>
      <c r="D156" s="18"/>
      <c r="E156" s="18"/>
      <c r="F156" s="18"/>
      <c r="G156" s="18"/>
      <c r="H156" s="19"/>
      <c r="I156" s="20"/>
      <c r="J156" s="21"/>
      <c r="K156" s="22"/>
      <c r="L156" s="20"/>
      <c r="M156" s="20"/>
      <c r="N156" s="23"/>
      <c r="O156" s="24" t="str">
        <f>IF($A156="","",IF(G156&gt;0,F156/G156,""))</f>
        <v/>
      </c>
      <c r="P156" s="25" t="str">
        <f>IF($A156="","",IF(H156&gt;0,I156/H156,"No demand"))</f>
        <v/>
      </c>
      <c r="Q156" s="26" t="str">
        <f>IF($A156="","",H156*J156)</f>
        <v/>
      </c>
      <c r="R156" s="26" t="str">
        <f>IF($A156="","",MAX(0,Q156-I156))</f>
        <v/>
      </c>
      <c r="S156" s="27" t="str">
        <f>IF($A156="","",R156*D156)</f>
        <v/>
      </c>
      <c r="T156" s="27" t="str">
        <f>IF($A156="","",R156*(D156-E156))</f>
        <v/>
      </c>
      <c r="U156" s="26" t="str">
        <f>IF($A156="","",MAX(0,I156-(Q156+M156)))</f>
        <v/>
      </c>
      <c r="V156" s="27" t="str">
        <f>IF($A156="","",U156*E156)</f>
        <v/>
      </c>
      <c r="W156" s="28" t="str">
        <f>IF($A156="","",IF(R156&gt;0,"At risk",IF(U156&gt;0,"Excess","Balanced")))</f>
        <v/>
      </c>
      <c r="X156" s="28" t="str">
        <f>IF($A156="","",IF(N156="","Unavailable",IF(N156&gt;Settings!$B$3,"Positive",IF(N156=Settings!$B$3,"Neutral","Negative"))))</f>
        <v/>
      </c>
      <c r="Y156" s="28" t="str">
        <f>IF($A156="","",IF(W156="At risk",IF(X156="Unavailable","Replenish; lower ad priority until the delivery lands (no POAS: check margin)",IF(X156="Negative","Fix the economics before reordering","Replenish; lower ad priority until the delivery lands")),IF(W156="Excess",IF(X156="Unavailable","Hold the next order; promote while profitable (no POAS: check margin)",IF(X156="Negative","Deprioritise: review price, cost and clearance","Hold the next order; promote while profitable")),IF(X156="Negative","Keep stock lean; review price and cost","Keep: reorder on the usual date"))))</f>
        <v/>
      </c>
      <c r="Z156" s="28" t="str">
        <f>IF($A156="","",IF(W156="At risk",TEXT(R156,"0")&amp;" units short before the delivery",IF(W156="Excess",TEXT(U156,"0")&amp;" units above demand to delivery plus safety stock","Stock covers demand to the delivery"))&amp;IF(N156="","; no POAS","; POAS "&amp;TEXT(N156,"0.0#")&amp;" vs break-even "&amp;TEXT(Settings!$B$3,"0.0#"))&amp;IF(AND(W156="At risk",OR(L156="",L156=0)),"; no confirmed order",""))</f>
        <v/>
      </c>
      <c r="AA156" s="28" t="str">
        <f>IF($A156="","",IF(W156="At risk","Forecast, purchase order date and quantity, safety stock, margin",IF(W156="Excess","Season, product lifecycle, price floor, committed stock, returns","Season and returns before the next order")))</f>
        <v/>
      </c>
    </row>
    <row r="157" spans="1:27" x14ac:dyDescent="0.25">
      <c r="A157" s="17"/>
      <c r="B157" s="17"/>
      <c r="C157" s="17"/>
      <c r="D157" s="18"/>
      <c r="E157" s="18"/>
      <c r="F157" s="18"/>
      <c r="G157" s="18"/>
      <c r="H157" s="19"/>
      <c r="I157" s="20"/>
      <c r="J157" s="21"/>
      <c r="K157" s="22"/>
      <c r="L157" s="20"/>
      <c r="M157" s="20"/>
      <c r="N157" s="23"/>
      <c r="O157" s="24" t="str">
        <f>IF($A157="","",IF(G157&gt;0,F157/G157,""))</f>
        <v/>
      </c>
      <c r="P157" s="25" t="str">
        <f>IF($A157="","",IF(H157&gt;0,I157/H157,"No demand"))</f>
        <v/>
      </c>
      <c r="Q157" s="26" t="str">
        <f>IF($A157="","",H157*J157)</f>
        <v/>
      </c>
      <c r="R157" s="26" t="str">
        <f>IF($A157="","",MAX(0,Q157-I157))</f>
        <v/>
      </c>
      <c r="S157" s="27" t="str">
        <f>IF($A157="","",R157*D157)</f>
        <v/>
      </c>
      <c r="T157" s="27" t="str">
        <f>IF($A157="","",R157*(D157-E157))</f>
        <v/>
      </c>
      <c r="U157" s="26" t="str">
        <f>IF($A157="","",MAX(0,I157-(Q157+M157)))</f>
        <v/>
      </c>
      <c r="V157" s="27" t="str">
        <f>IF($A157="","",U157*E157)</f>
        <v/>
      </c>
      <c r="W157" s="28" t="str">
        <f>IF($A157="","",IF(R157&gt;0,"At risk",IF(U157&gt;0,"Excess","Balanced")))</f>
        <v/>
      </c>
      <c r="X157" s="28" t="str">
        <f>IF($A157="","",IF(N157="","Unavailable",IF(N157&gt;Settings!$B$3,"Positive",IF(N157=Settings!$B$3,"Neutral","Negative"))))</f>
        <v/>
      </c>
      <c r="Y157" s="28" t="str">
        <f>IF($A157="","",IF(W157="At risk",IF(X157="Unavailable","Replenish; lower ad priority until the delivery lands (no POAS: check margin)",IF(X157="Negative","Fix the economics before reordering","Replenish; lower ad priority until the delivery lands")),IF(W157="Excess",IF(X157="Unavailable","Hold the next order; promote while profitable (no POAS: check margin)",IF(X157="Negative","Deprioritise: review price, cost and clearance","Hold the next order; promote while profitable")),IF(X157="Negative","Keep stock lean; review price and cost","Keep: reorder on the usual date"))))</f>
        <v/>
      </c>
      <c r="Z157" s="28" t="str">
        <f>IF($A157="","",IF(W157="At risk",TEXT(R157,"0")&amp;" units short before the delivery",IF(W157="Excess",TEXT(U157,"0")&amp;" units above demand to delivery plus safety stock","Stock covers demand to the delivery"))&amp;IF(N157="","; no POAS","; POAS "&amp;TEXT(N157,"0.0#")&amp;" vs break-even "&amp;TEXT(Settings!$B$3,"0.0#"))&amp;IF(AND(W157="At risk",OR(L157="",L157=0)),"; no confirmed order",""))</f>
        <v/>
      </c>
      <c r="AA157" s="28" t="str">
        <f>IF($A157="","",IF(W157="At risk","Forecast, purchase order date and quantity, safety stock, margin",IF(W157="Excess","Season, product lifecycle, price floor, committed stock, returns","Season and returns before the next order")))</f>
        <v/>
      </c>
    </row>
    <row r="158" spans="1:27" x14ac:dyDescent="0.25">
      <c r="A158" s="17"/>
      <c r="B158" s="17"/>
      <c r="C158" s="17"/>
      <c r="D158" s="18"/>
      <c r="E158" s="18"/>
      <c r="F158" s="18"/>
      <c r="G158" s="18"/>
      <c r="H158" s="19"/>
      <c r="I158" s="20"/>
      <c r="J158" s="21"/>
      <c r="K158" s="22"/>
      <c r="L158" s="20"/>
      <c r="M158" s="20"/>
      <c r="N158" s="23"/>
      <c r="O158" s="24" t="str">
        <f>IF($A158="","",IF(G158&gt;0,F158/G158,""))</f>
        <v/>
      </c>
      <c r="P158" s="25" t="str">
        <f>IF($A158="","",IF(H158&gt;0,I158/H158,"No demand"))</f>
        <v/>
      </c>
      <c r="Q158" s="26" t="str">
        <f>IF($A158="","",H158*J158)</f>
        <v/>
      </c>
      <c r="R158" s="26" t="str">
        <f>IF($A158="","",MAX(0,Q158-I158))</f>
        <v/>
      </c>
      <c r="S158" s="27" t="str">
        <f>IF($A158="","",R158*D158)</f>
        <v/>
      </c>
      <c r="T158" s="27" t="str">
        <f>IF($A158="","",R158*(D158-E158))</f>
        <v/>
      </c>
      <c r="U158" s="26" t="str">
        <f>IF($A158="","",MAX(0,I158-(Q158+M158)))</f>
        <v/>
      </c>
      <c r="V158" s="27" t="str">
        <f>IF($A158="","",U158*E158)</f>
        <v/>
      </c>
      <c r="W158" s="28" t="str">
        <f>IF($A158="","",IF(R158&gt;0,"At risk",IF(U158&gt;0,"Excess","Balanced")))</f>
        <v/>
      </c>
      <c r="X158" s="28" t="str">
        <f>IF($A158="","",IF(N158="","Unavailable",IF(N158&gt;Settings!$B$3,"Positive",IF(N158=Settings!$B$3,"Neutral","Negative"))))</f>
        <v/>
      </c>
      <c r="Y158" s="28" t="str">
        <f>IF($A158="","",IF(W158="At risk",IF(X158="Unavailable","Replenish; lower ad priority until the delivery lands (no POAS: check margin)",IF(X158="Negative","Fix the economics before reordering","Replenish; lower ad priority until the delivery lands")),IF(W158="Excess",IF(X158="Unavailable","Hold the next order; promote while profitable (no POAS: check margin)",IF(X158="Negative","Deprioritise: review price, cost and clearance","Hold the next order; promote while profitable")),IF(X158="Negative","Keep stock lean; review price and cost","Keep: reorder on the usual date"))))</f>
        <v/>
      </c>
      <c r="Z158" s="28" t="str">
        <f>IF($A158="","",IF(W158="At risk",TEXT(R158,"0")&amp;" units short before the delivery",IF(W158="Excess",TEXT(U158,"0")&amp;" units above demand to delivery plus safety stock","Stock covers demand to the delivery"))&amp;IF(N158="","; no POAS","; POAS "&amp;TEXT(N158,"0.0#")&amp;" vs break-even "&amp;TEXT(Settings!$B$3,"0.0#"))&amp;IF(AND(W158="At risk",OR(L158="",L158=0)),"; no confirmed order",""))</f>
        <v/>
      </c>
      <c r="AA158" s="28" t="str">
        <f>IF($A158="","",IF(W158="At risk","Forecast, purchase order date and quantity, safety stock, margin",IF(W158="Excess","Season, product lifecycle, price floor, committed stock, returns","Season and returns before the next order")))</f>
        <v/>
      </c>
    </row>
    <row r="159" spans="1:27" x14ac:dyDescent="0.25">
      <c r="A159" s="17"/>
      <c r="B159" s="17"/>
      <c r="C159" s="17"/>
      <c r="D159" s="18"/>
      <c r="E159" s="18"/>
      <c r="F159" s="18"/>
      <c r="G159" s="18"/>
      <c r="H159" s="19"/>
      <c r="I159" s="20"/>
      <c r="J159" s="21"/>
      <c r="K159" s="22"/>
      <c r="L159" s="20"/>
      <c r="M159" s="20"/>
      <c r="N159" s="23"/>
      <c r="O159" s="24" t="str">
        <f>IF($A159="","",IF(G159&gt;0,F159/G159,""))</f>
        <v/>
      </c>
      <c r="P159" s="25" t="str">
        <f>IF($A159="","",IF(H159&gt;0,I159/H159,"No demand"))</f>
        <v/>
      </c>
      <c r="Q159" s="26" t="str">
        <f>IF($A159="","",H159*J159)</f>
        <v/>
      </c>
      <c r="R159" s="26" t="str">
        <f>IF($A159="","",MAX(0,Q159-I159))</f>
        <v/>
      </c>
      <c r="S159" s="27" t="str">
        <f>IF($A159="","",R159*D159)</f>
        <v/>
      </c>
      <c r="T159" s="27" t="str">
        <f>IF($A159="","",R159*(D159-E159))</f>
        <v/>
      </c>
      <c r="U159" s="26" t="str">
        <f>IF($A159="","",MAX(0,I159-(Q159+M159)))</f>
        <v/>
      </c>
      <c r="V159" s="27" t="str">
        <f>IF($A159="","",U159*E159)</f>
        <v/>
      </c>
      <c r="W159" s="28" t="str">
        <f>IF($A159="","",IF(R159&gt;0,"At risk",IF(U159&gt;0,"Excess","Balanced")))</f>
        <v/>
      </c>
      <c r="X159" s="28" t="str">
        <f>IF($A159="","",IF(N159="","Unavailable",IF(N159&gt;Settings!$B$3,"Positive",IF(N159=Settings!$B$3,"Neutral","Negative"))))</f>
        <v/>
      </c>
      <c r="Y159" s="28" t="str">
        <f>IF($A159="","",IF(W159="At risk",IF(X159="Unavailable","Replenish; lower ad priority until the delivery lands (no POAS: check margin)",IF(X159="Negative","Fix the economics before reordering","Replenish; lower ad priority until the delivery lands")),IF(W159="Excess",IF(X159="Unavailable","Hold the next order; promote while profitable (no POAS: check margin)",IF(X159="Negative","Deprioritise: review price, cost and clearance","Hold the next order; promote while profitable")),IF(X159="Negative","Keep stock lean; review price and cost","Keep: reorder on the usual date"))))</f>
        <v/>
      </c>
      <c r="Z159" s="28" t="str">
        <f>IF($A159="","",IF(W159="At risk",TEXT(R159,"0")&amp;" units short before the delivery",IF(W159="Excess",TEXT(U159,"0")&amp;" units above demand to delivery plus safety stock","Stock covers demand to the delivery"))&amp;IF(N159="","; no POAS","; POAS "&amp;TEXT(N159,"0.0#")&amp;" vs break-even "&amp;TEXT(Settings!$B$3,"0.0#"))&amp;IF(AND(W159="At risk",OR(L159="",L159=0)),"; no confirmed order",""))</f>
        <v/>
      </c>
      <c r="AA159" s="28" t="str">
        <f>IF($A159="","",IF(W159="At risk","Forecast, purchase order date and quantity, safety stock, margin",IF(W159="Excess","Season, product lifecycle, price floor, committed stock, returns","Season and returns before the next order")))</f>
        <v/>
      </c>
    </row>
    <row r="160" spans="1:27" x14ac:dyDescent="0.25">
      <c r="A160" s="17"/>
      <c r="B160" s="17"/>
      <c r="C160" s="17"/>
      <c r="D160" s="18"/>
      <c r="E160" s="18"/>
      <c r="F160" s="18"/>
      <c r="G160" s="18"/>
      <c r="H160" s="19"/>
      <c r="I160" s="20"/>
      <c r="J160" s="21"/>
      <c r="K160" s="22"/>
      <c r="L160" s="20"/>
      <c r="M160" s="20"/>
      <c r="N160" s="23"/>
      <c r="O160" s="24" t="str">
        <f>IF($A160="","",IF(G160&gt;0,F160/G160,""))</f>
        <v/>
      </c>
      <c r="P160" s="25" t="str">
        <f>IF($A160="","",IF(H160&gt;0,I160/H160,"No demand"))</f>
        <v/>
      </c>
      <c r="Q160" s="26" t="str">
        <f>IF($A160="","",H160*J160)</f>
        <v/>
      </c>
      <c r="R160" s="26" t="str">
        <f>IF($A160="","",MAX(0,Q160-I160))</f>
        <v/>
      </c>
      <c r="S160" s="27" t="str">
        <f>IF($A160="","",R160*D160)</f>
        <v/>
      </c>
      <c r="T160" s="27" t="str">
        <f>IF($A160="","",R160*(D160-E160))</f>
        <v/>
      </c>
      <c r="U160" s="26" t="str">
        <f>IF($A160="","",MAX(0,I160-(Q160+M160)))</f>
        <v/>
      </c>
      <c r="V160" s="27" t="str">
        <f>IF($A160="","",U160*E160)</f>
        <v/>
      </c>
      <c r="W160" s="28" t="str">
        <f>IF($A160="","",IF(R160&gt;0,"At risk",IF(U160&gt;0,"Excess","Balanced")))</f>
        <v/>
      </c>
      <c r="X160" s="28" t="str">
        <f>IF($A160="","",IF(N160="","Unavailable",IF(N160&gt;Settings!$B$3,"Positive",IF(N160=Settings!$B$3,"Neutral","Negative"))))</f>
        <v/>
      </c>
      <c r="Y160" s="28" t="str">
        <f>IF($A160="","",IF(W160="At risk",IF(X160="Unavailable","Replenish; lower ad priority until the delivery lands (no POAS: check margin)",IF(X160="Negative","Fix the economics before reordering","Replenish; lower ad priority until the delivery lands")),IF(W160="Excess",IF(X160="Unavailable","Hold the next order; promote while profitable (no POAS: check margin)",IF(X160="Negative","Deprioritise: review price, cost and clearance","Hold the next order; promote while profitable")),IF(X160="Negative","Keep stock lean; review price and cost","Keep: reorder on the usual date"))))</f>
        <v/>
      </c>
      <c r="Z160" s="28" t="str">
        <f>IF($A160="","",IF(W160="At risk",TEXT(R160,"0")&amp;" units short before the delivery",IF(W160="Excess",TEXT(U160,"0")&amp;" units above demand to delivery plus safety stock","Stock covers demand to the delivery"))&amp;IF(N160="","; no POAS","; POAS "&amp;TEXT(N160,"0.0#")&amp;" vs break-even "&amp;TEXT(Settings!$B$3,"0.0#"))&amp;IF(AND(W160="At risk",OR(L160="",L160=0)),"; no confirmed order",""))</f>
        <v/>
      </c>
      <c r="AA160" s="28" t="str">
        <f>IF($A160="","",IF(W160="At risk","Forecast, purchase order date and quantity, safety stock, margin",IF(W160="Excess","Season, product lifecycle, price floor, committed stock, returns","Season and returns before the next order")))</f>
        <v/>
      </c>
    </row>
    <row r="161" spans="1:27" x14ac:dyDescent="0.25">
      <c r="A161" s="17"/>
      <c r="B161" s="17"/>
      <c r="C161" s="17"/>
      <c r="D161" s="18"/>
      <c r="E161" s="18"/>
      <c r="F161" s="18"/>
      <c r="G161" s="18"/>
      <c r="H161" s="19"/>
      <c r="I161" s="20"/>
      <c r="J161" s="21"/>
      <c r="K161" s="22"/>
      <c r="L161" s="20"/>
      <c r="M161" s="20"/>
      <c r="N161" s="23"/>
      <c r="O161" s="24" t="str">
        <f>IF($A161="","",IF(G161&gt;0,F161/G161,""))</f>
        <v/>
      </c>
      <c r="P161" s="25" t="str">
        <f>IF($A161="","",IF(H161&gt;0,I161/H161,"No demand"))</f>
        <v/>
      </c>
      <c r="Q161" s="26" t="str">
        <f>IF($A161="","",H161*J161)</f>
        <v/>
      </c>
      <c r="R161" s="26" t="str">
        <f>IF($A161="","",MAX(0,Q161-I161))</f>
        <v/>
      </c>
      <c r="S161" s="27" t="str">
        <f>IF($A161="","",R161*D161)</f>
        <v/>
      </c>
      <c r="T161" s="27" t="str">
        <f>IF($A161="","",R161*(D161-E161))</f>
        <v/>
      </c>
      <c r="U161" s="26" t="str">
        <f>IF($A161="","",MAX(0,I161-(Q161+M161)))</f>
        <v/>
      </c>
      <c r="V161" s="27" t="str">
        <f>IF($A161="","",U161*E161)</f>
        <v/>
      </c>
      <c r="W161" s="28" t="str">
        <f>IF($A161="","",IF(R161&gt;0,"At risk",IF(U161&gt;0,"Excess","Balanced")))</f>
        <v/>
      </c>
      <c r="X161" s="28" t="str">
        <f>IF($A161="","",IF(N161="","Unavailable",IF(N161&gt;Settings!$B$3,"Positive",IF(N161=Settings!$B$3,"Neutral","Negative"))))</f>
        <v/>
      </c>
      <c r="Y161" s="28" t="str">
        <f>IF($A161="","",IF(W161="At risk",IF(X161="Unavailable","Replenish; lower ad priority until the delivery lands (no POAS: check margin)",IF(X161="Negative","Fix the economics before reordering","Replenish; lower ad priority until the delivery lands")),IF(W161="Excess",IF(X161="Unavailable","Hold the next order; promote while profitable (no POAS: check margin)",IF(X161="Negative","Deprioritise: review price, cost and clearance","Hold the next order; promote while profitable")),IF(X161="Negative","Keep stock lean; review price and cost","Keep: reorder on the usual date"))))</f>
        <v/>
      </c>
      <c r="Z161" s="28" t="str">
        <f>IF($A161="","",IF(W161="At risk",TEXT(R161,"0")&amp;" units short before the delivery",IF(W161="Excess",TEXT(U161,"0")&amp;" units above demand to delivery plus safety stock","Stock covers demand to the delivery"))&amp;IF(N161="","; no POAS","; POAS "&amp;TEXT(N161,"0.0#")&amp;" vs break-even "&amp;TEXT(Settings!$B$3,"0.0#"))&amp;IF(AND(W161="At risk",OR(L161="",L161=0)),"; no confirmed order",""))</f>
        <v/>
      </c>
      <c r="AA161" s="28" t="str">
        <f>IF($A161="","",IF(W161="At risk","Forecast, purchase order date and quantity, safety stock, margin",IF(W161="Excess","Season, product lifecycle, price floor, committed stock, returns","Season and returns before the next order")))</f>
        <v/>
      </c>
    </row>
    <row r="162" spans="1:27" x14ac:dyDescent="0.25">
      <c r="A162" s="17"/>
      <c r="B162" s="17"/>
      <c r="C162" s="17"/>
      <c r="D162" s="18"/>
      <c r="E162" s="18"/>
      <c r="F162" s="18"/>
      <c r="G162" s="18"/>
      <c r="H162" s="19"/>
      <c r="I162" s="20"/>
      <c r="J162" s="21"/>
      <c r="K162" s="22"/>
      <c r="L162" s="20"/>
      <c r="M162" s="20"/>
      <c r="N162" s="23"/>
      <c r="O162" s="24" t="str">
        <f>IF($A162="","",IF(G162&gt;0,F162/G162,""))</f>
        <v/>
      </c>
      <c r="P162" s="25" t="str">
        <f>IF($A162="","",IF(H162&gt;0,I162/H162,"No demand"))</f>
        <v/>
      </c>
      <c r="Q162" s="26" t="str">
        <f>IF($A162="","",H162*J162)</f>
        <v/>
      </c>
      <c r="R162" s="26" t="str">
        <f>IF($A162="","",MAX(0,Q162-I162))</f>
        <v/>
      </c>
      <c r="S162" s="27" t="str">
        <f>IF($A162="","",R162*D162)</f>
        <v/>
      </c>
      <c r="T162" s="27" t="str">
        <f>IF($A162="","",R162*(D162-E162))</f>
        <v/>
      </c>
      <c r="U162" s="26" t="str">
        <f>IF($A162="","",MAX(0,I162-(Q162+M162)))</f>
        <v/>
      </c>
      <c r="V162" s="27" t="str">
        <f>IF($A162="","",U162*E162)</f>
        <v/>
      </c>
      <c r="W162" s="28" t="str">
        <f>IF($A162="","",IF(R162&gt;0,"At risk",IF(U162&gt;0,"Excess","Balanced")))</f>
        <v/>
      </c>
      <c r="X162" s="28" t="str">
        <f>IF($A162="","",IF(N162="","Unavailable",IF(N162&gt;Settings!$B$3,"Positive",IF(N162=Settings!$B$3,"Neutral","Negative"))))</f>
        <v/>
      </c>
      <c r="Y162" s="28" t="str">
        <f>IF($A162="","",IF(W162="At risk",IF(X162="Unavailable","Replenish; lower ad priority until the delivery lands (no POAS: check margin)",IF(X162="Negative","Fix the economics before reordering","Replenish; lower ad priority until the delivery lands")),IF(W162="Excess",IF(X162="Unavailable","Hold the next order; promote while profitable (no POAS: check margin)",IF(X162="Negative","Deprioritise: review price, cost and clearance","Hold the next order; promote while profitable")),IF(X162="Negative","Keep stock lean; review price and cost","Keep: reorder on the usual date"))))</f>
        <v/>
      </c>
      <c r="Z162" s="28" t="str">
        <f>IF($A162="","",IF(W162="At risk",TEXT(R162,"0")&amp;" units short before the delivery",IF(W162="Excess",TEXT(U162,"0")&amp;" units above demand to delivery plus safety stock","Stock covers demand to the delivery"))&amp;IF(N162="","; no POAS","; POAS "&amp;TEXT(N162,"0.0#")&amp;" vs break-even "&amp;TEXT(Settings!$B$3,"0.0#"))&amp;IF(AND(W162="At risk",OR(L162="",L162=0)),"; no confirmed order",""))</f>
        <v/>
      </c>
      <c r="AA162" s="28" t="str">
        <f>IF($A162="","",IF(W162="At risk","Forecast, purchase order date and quantity, safety stock, margin",IF(W162="Excess","Season, product lifecycle, price floor, committed stock, returns","Season and returns before the next order")))</f>
        <v/>
      </c>
    </row>
    <row r="163" spans="1:27" x14ac:dyDescent="0.25">
      <c r="A163" s="17"/>
      <c r="B163" s="17"/>
      <c r="C163" s="17"/>
      <c r="D163" s="18"/>
      <c r="E163" s="18"/>
      <c r="F163" s="18"/>
      <c r="G163" s="18"/>
      <c r="H163" s="19"/>
      <c r="I163" s="20"/>
      <c r="J163" s="21"/>
      <c r="K163" s="22"/>
      <c r="L163" s="20"/>
      <c r="M163" s="20"/>
      <c r="N163" s="23"/>
      <c r="O163" s="24" t="str">
        <f>IF($A163="","",IF(G163&gt;0,F163/G163,""))</f>
        <v/>
      </c>
      <c r="P163" s="25" t="str">
        <f>IF($A163="","",IF(H163&gt;0,I163/H163,"No demand"))</f>
        <v/>
      </c>
      <c r="Q163" s="26" t="str">
        <f>IF($A163="","",H163*J163)</f>
        <v/>
      </c>
      <c r="R163" s="26" t="str">
        <f>IF($A163="","",MAX(0,Q163-I163))</f>
        <v/>
      </c>
      <c r="S163" s="27" t="str">
        <f>IF($A163="","",R163*D163)</f>
        <v/>
      </c>
      <c r="T163" s="27" t="str">
        <f>IF($A163="","",R163*(D163-E163))</f>
        <v/>
      </c>
      <c r="U163" s="26" t="str">
        <f>IF($A163="","",MAX(0,I163-(Q163+M163)))</f>
        <v/>
      </c>
      <c r="V163" s="27" t="str">
        <f>IF($A163="","",U163*E163)</f>
        <v/>
      </c>
      <c r="W163" s="28" t="str">
        <f>IF($A163="","",IF(R163&gt;0,"At risk",IF(U163&gt;0,"Excess","Balanced")))</f>
        <v/>
      </c>
      <c r="X163" s="28" t="str">
        <f>IF($A163="","",IF(N163="","Unavailable",IF(N163&gt;Settings!$B$3,"Positive",IF(N163=Settings!$B$3,"Neutral","Negative"))))</f>
        <v/>
      </c>
      <c r="Y163" s="28" t="str">
        <f>IF($A163="","",IF(W163="At risk",IF(X163="Unavailable","Replenish; lower ad priority until the delivery lands (no POAS: check margin)",IF(X163="Negative","Fix the economics before reordering","Replenish; lower ad priority until the delivery lands")),IF(W163="Excess",IF(X163="Unavailable","Hold the next order; promote while profitable (no POAS: check margin)",IF(X163="Negative","Deprioritise: review price, cost and clearance","Hold the next order; promote while profitable")),IF(X163="Negative","Keep stock lean; review price and cost","Keep: reorder on the usual date"))))</f>
        <v/>
      </c>
      <c r="Z163" s="28" t="str">
        <f>IF($A163="","",IF(W163="At risk",TEXT(R163,"0")&amp;" units short before the delivery",IF(W163="Excess",TEXT(U163,"0")&amp;" units above demand to delivery plus safety stock","Stock covers demand to the delivery"))&amp;IF(N163="","; no POAS","; POAS "&amp;TEXT(N163,"0.0#")&amp;" vs break-even "&amp;TEXT(Settings!$B$3,"0.0#"))&amp;IF(AND(W163="At risk",OR(L163="",L163=0)),"; no confirmed order",""))</f>
        <v/>
      </c>
      <c r="AA163" s="28" t="str">
        <f>IF($A163="","",IF(W163="At risk","Forecast, purchase order date and quantity, safety stock, margin",IF(W163="Excess","Season, product lifecycle, price floor, committed stock, returns","Season and returns before the next order")))</f>
        <v/>
      </c>
    </row>
    <row r="164" spans="1:27" x14ac:dyDescent="0.25">
      <c r="A164" s="17"/>
      <c r="B164" s="17"/>
      <c r="C164" s="17"/>
      <c r="D164" s="18"/>
      <c r="E164" s="18"/>
      <c r="F164" s="18"/>
      <c r="G164" s="18"/>
      <c r="H164" s="19"/>
      <c r="I164" s="20"/>
      <c r="J164" s="21"/>
      <c r="K164" s="22"/>
      <c r="L164" s="20"/>
      <c r="M164" s="20"/>
      <c r="N164" s="23"/>
      <c r="O164" s="24" t="str">
        <f>IF($A164="","",IF(G164&gt;0,F164/G164,""))</f>
        <v/>
      </c>
      <c r="P164" s="25" t="str">
        <f>IF($A164="","",IF(H164&gt;0,I164/H164,"No demand"))</f>
        <v/>
      </c>
      <c r="Q164" s="26" t="str">
        <f>IF($A164="","",H164*J164)</f>
        <v/>
      </c>
      <c r="R164" s="26" t="str">
        <f>IF($A164="","",MAX(0,Q164-I164))</f>
        <v/>
      </c>
      <c r="S164" s="27" t="str">
        <f>IF($A164="","",R164*D164)</f>
        <v/>
      </c>
      <c r="T164" s="27" t="str">
        <f>IF($A164="","",R164*(D164-E164))</f>
        <v/>
      </c>
      <c r="U164" s="26" t="str">
        <f>IF($A164="","",MAX(0,I164-(Q164+M164)))</f>
        <v/>
      </c>
      <c r="V164" s="27" t="str">
        <f>IF($A164="","",U164*E164)</f>
        <v/>
      </c>
      <c r="W164" s="28" t="str">
        <f>IF($A164="","",IF(R164&gt;0,"At risk",IF(U164&gt;0,"Excess","Balanced")))</f>
        <v/>
      </c>
      <c r="X164" s="28" t="str">
        <f>IF($A164="","",IF(N164="","Unavailable",IF(N164&gt;Settings!$B$3,"Positive",IF(N164=Settings!$B$3,"Neutral","Negative"))))</f>
        <v/>
      </c>
      <c r="Y164" s="28" t="str">
        <f>IF($A164="","",IF(W164="At risk",IF(X164="Unavailable","Replenish; lower ad priority until the delivery lands (no POAS: check margin)",IF(X164="Negative","Fix the economics before reordering","Replenish; lower ad priority until the delivery lands")),IF(W164="Excess",IF(X164="Unavailable","Hold the next order; promote while profitable (no POAS: check margin)",IF(X164="Negative","Deprioritise: review price, cost and clearance","Hold the next order; promote while profitable")),IF(X164="Negative","Keep stock lean; review price and cost","Keep: reorder on the usual date"))))</f>
        <v/>
      </c>
      <c r="Z164" s="28" t="str">
        <f>IF($A164="","",IF(W164="At risk",TEXT(R164,"0")&amp;" units short before the delivery",IF(W164="Excess",TEXT(U164,"0")&amp;" units above demand to delivery plus safety stock","Stock covers demand to the delivery"))&amp;IF(N164="","; no POAS","; POAS "&amp;TEXT(N164,"0.0#")&amp;" vs break-even "&amp;TEXT(Settings!$B$3,"0.0#"))&amp;IF(AND(W164="At risk",OR(L164="",L164=0)),"; no confirmed order",""))</f>
        <v/>
      </c>
      <c r="AA164" s="28" t="str">
        <f>IF($A164="","",IF(W164="At risk","Forecast, purchase order date and quantity, safety stock, margin",IF(W164="Excess","Season, product lifecycle, price floor, committed stock, returns","Season and returns before the next order")))</f>
        <v/>
      </c>
    </row>
    <row r="165" spans="1:27" x14ac:dyDescent="0.25">
      <c r="A165" s="17"/>
      <c r="B165" s="17"/>
      <c r="C165" s="17"/>
      <c r="D165" s="18"/>
      <c r="E165" s="18"/>
      <c r="F165" s="18"/>
      <c r="G165" s="18"/>
      <c r="H165" s="19"/>
      <c r="I165" s="20"/>
      <c r="J165" s="21"/>
      <c r="K165" s="22"/>
      <c r="L165" s="20"/>
      <c r="M165" s="20"/>
      <c r="N165" s="23"/>
      <c r="O165" s="24" t="str">
        <f>IF($A165="","",IF(G165&gt;0,F165/G165,""))</f>
        <v/>
      </c>
      <c r="P165" s="25" t="str">
        <f>IF($A165="","",IF(H165&gt;0,I165/H165,"No demand"))</f>
        <v/>
      </c>
      <c r="Q165" s="26" t="str">
        <f>IF($A165="","",H165*J165)</f>
        <v/>
      </c>
      <c r="R165" s="26" t="str">
        <f>IF($A165="","",MAX(0,Q165-I165))</f>
        <v/>
      </c>
      <c r="S165" s="27" t="str">
        <f>IF($A165="","",R165*D165)</f>
        <v/>
      </c>
      <c r="T165" s="27" t="str">
        <f>IF($A165="","",R165*(D165-E165))</f>
        <v/>
      </c>
      <c r="U165" s="26" t="str">
        <f>IF($A165="","",MAX(0,I165-(Q165+M165)))</f>
        <v/>
      </c>
      <c r="V165" s="27" t="str">
        <f>IF($A165="","",U165*E165)</f>
        <v/>
      </c>
      <c r="W165" s="28" t="str">
        <f>IF($A165="","",IF(R165&gt;0,"At risk",IF(U165&gt;0,"Excess","Balanced")))</f>
        <v/>
      </c>
      <c r="X165" s="28" t="str">
        <f>IF($A165="","",IF(N165="","Unavailable",IF(N165&gt;Settings!$B$3,"Positive",IF(N165=Settings!$B$3,"Neutral","Negative"))))</f>
        <v/>
      </c>
      <c r="Y165" s="28" t="str">
        <f>IF($A165="","",IF(W165="At risk",IF(X165="Unavailable","Replenish; lower ad priority until the delivery lands (no POAS: check margin)",IF(X165="Negative","Fix the economics before reordering","Replenish; lower ad priority until the delivery lands")),IF(W165="Excess",IF(X165="Unavailable","Hold the next order; promote while profitable (no POAS: check margin)",IF(X165="Negative","Deprioritise: review price, cost and clearance","Hold the next order; promote while profitable")),IF(X165="Negative","Keep stock lean; review price and cost","Keep: reorder on the usual date"))))</f>
        <v/>
      </c>
      <c r="Z165" s="28" t="str">
        <f>IF($A165="","",IF(W165="At risk",TEXT(R165,"0")&amp;" units short before the delivery",IF(W165="Excess",TEXT(U165,"0")&amp;" units above demand to delivery plus safety stock","Stock covers demand to the delivery"))&amp;IF(N165="","; no POAS","; POAS "&amp;TEXT(N165,"0.0#")&amp;" vs break-even "&amp;TEXT(Settings!$B$3,"0.0#"))&amp;IF(AND(W165="At risk",OR(L165="",L165=0)),"; no confirmed order",""))</f>
        <v/>
      </c>
      <c r="AA165" s="28" t="str">
        <f>IF($A165="","",IF(W165="At risk","Forecast, purchase order date and quantity, safety stock, margin",IF(W165="Excess","Season, product lifecycle, price floor, committed stock, returns","Season and returns before the next order")))</f>
        <v/>
      </c>
    </row>
    <row r="166" spans="1:27" x14ac:dyDescent="0.25">
      <c r="A166" s="17"/>
      <c r="B166" s="17"/>
      <c r="C166" s="17"/>
      <c r="D166" s="18"/>
      <c r="E166" s="18"/>
      <c r="F166" s="18"/>
      <c r="G166" s="18"/>
      <c r="H166" s="19"/>
      <c r="I166" s="20"/>
      <c r="J166" s="21"/>
      <c r="K166" s="22"/>
      <c r="L166" s="20"/>
      <c r="M166" s="20"/>
      <c r="N166" s="23"/>
      <c r="O166" s="24" t="str">
        <f>IF($A166="","",IF(G166&gt;0,F166/G166,""))</f>
        <v/>
      </c>
      <c r="P166" s="25" t="str">
        <f>IF($A166="","",IF(H166&gt;0,I166/H166,"No demand"))</f>
        <v/>
      </c>
      <c r="Q166" s="26" t="str">
        <f>IF($A166="","",H166*J166)</f>
        <v/>
      </c>
      <c r="R166" s="26" t="str">
        <f>IF($A166="","",MAX(0,Q166-I166))</f>
        <v/>
      </c>
      <c r="S166" s="27" t="str">
        <f>IF($A166="","",R166*D166)</f>
        <v/>
      </c>
      <c r="T166" s="27" t="str">
        <f>IF($A166="","",R166*(D166-E166))</f>
        <v/>
      </c>
      <c r="U166" s="26" t="str">
        <f>IF($A166="","",MAX(0,I166-(Q166+M166)))</f>
        <v/>
      </c>
      <c r="V166" s="27" t="str">
        <f>IF($A166="","",U166*E166)</f>
        <v/>
      </c>
      <c r="W166" s="28" t="str">
        <f>IF($A166="","",IF(R166&gt;0,"At risk",IF(U166&gt;0,"Excess","Balanced")))</f>
        <v/>
      </c>
      <c r="X166" s="28" t="str">
        <f>IF($A166="","",IF(N166="","Unavailable",IF(N166&gt;Settings!$B$3,"Positive",IF(N166=Settings!$B$3,"Neutral","Negative"))))</f>
        <v/>
      </c>
      <c r="Y166" s="28" t="str">
        <f>IF($A166="","",IF(W166="At risk",IF(X166="Unavailable","Replenish; lower ad priority until the delivery lands (no POAS: check margin)",IF(X166="Negative","Fix the economics before reordering","Replenish; lower ad priority until the delivery lands")),IF(W166="Excess",IF(X166="Unavailable","Hold the next order; promote while profitable (no POAS: check margin)",IF(X166="Negative","Deprioritise: review price, cost and clearance","Hold the next order; promote while profitable")),IF(X166="Negative","Keep stock lean; review price and cost","Keep: reorder on the usual date"))))</f>
        <v/>
      </c>
      <c r="Z166" s="28" t="str">
        <f>IF($A166="","",IF(W166="At risk",TEXT(R166,"0")&amp;" units short before the delivery",IF(W166="Excess",TEXT(U166,"0")&amp;" units above demand to delivery plus safety stock","Stock covers demand to the delivery"))&amp;IF(N166="","; no POAS","; POAS "&amp;TEXT(N166,"0.0#")&amp;" vs break-even "&amp;TEXT(Settings!$B$3,"0.0#"))&amp;IF(AND(W166="At risk",OR(L166="",L166=0)),"; no confirmed order",""))</f>
        <v/>
      </c>
      <c r="AA166" s="28" t="str">
        <f>IF($A166="","",IF(W166="At risk","Forecast, purchase order date and quantity, safety stock, margin",IF(W166="Excess","Season, product lifecycle, price floor, committed stock, returns","Season and returns before the next order")))</f>
        <v/>
      </c>
    </row>
    <row r="167" spans="1:27" x14ac:dyDescent="0.25">
      <c r="A167" s="17"/>
      <c r="B167" s="17"/>
      <c r="C167" s="17"/>
      <c r="D167" s="18"/>
      <c r="E167" s="18"/>
      <c r="F167" s="18"/>
      <c r="G167" s="18"/>
      <c r="H167" s="19"/>
      <c r="I167" s="20"/>
      <c r="J167" s="21"/>
      <c r="K167" s="22"/>
      <c r="L167" s="20"/>
      <c r="M167" s="20"/>
      <c r="N167" s="23"/>
      <c r="O167" s="24" t="str">
        <f>IF($A167="","",IF(G167&gt;0,F167/G167,""))</f>
        <v/>
      </c>
      <c r="P167" s="25" t="str">
        <f>IF($A167="","",IF(H167&gt;0,I167/H167,"No demand"))</f>
        <v/>
      </c>
      <c r="Q167" s="26" t="str">
        <f>IF($A167="","",H167*J167)</f>
        <v/>
      </c>
      <c r="R167" s="26" t="str">
        <f>IF($A167="","",MAX(0,Q167-I167))</f>
        <v/>
      </c>
      <c r="S167" s="27" t="str">
        <f>IF($A167="","",R167*D167)</f>
        <v/>
      </c>
      <c r="T167" s="27" t="str">
        <f>IF($A167="","",R167*(D167-E167))</f>
        <v/>
      </c>
      <c r="U167" s="26" t="str">
        <f>IF($A167="","",MAX(0,I167-(Q167+M167)))</f>
        <v/>
      </c>
      <c r="V167" s="27" t="str">
        <f>IF($A167="","",U167*E167)</f>
        <v/>
      </c>
      <c r="W167" s="28" t="str">
        <f>IF($A167="","",IF(R167&gt;0,"At risk",IF(U167&gt;0,"Excess","Balanced")))</f>
        <v/>
      </c>
      <c r="X167" s="28" t="str">
        <f>IF($A167="","",IF(N167="","Unavailable",IF(N167&gt;Settings!$B$3,"Positive",IF(N167=Settings!$B$3,"Neutral","Negative"))))</f>
        <v/>
      </c>
      <c r="Y167" s="28" t="str">
        <f>IF($A167="","",IF(W167="At risk",IF(X167="Unavailable","Replenish; lower ad priority until the delivery lands (no POAS: check margin)",IF(X167="Negative","Fix the economics before reordering","Replenish; lower ad priority until the delivery lands")),IF(W167="Excess",IF(X167="Unavailable","Hold the next order; promote while profitable (no POAS: check margin)",IF(X167="Negative","Deprioritise: review price, cost and clearance","Hold the next order; promote while profitable")),IF(X167="Negative","Keep stock lean; review price and cost","Keep: reorder on the usual date"))))</f>
        <v/>
      </c>
      <c r="Z167" s="28" t="str">
        <f>IF($A167="","",IF(W167="At risk",TEXT(R167,"0")&amp;" units short before the delivery",IF(W167="Excess",TEXT(U167,"0")&amp;" units above demand to delivery plus safety stock","Stock covers demand to the delivery"))&amp;IF(N167="","; no POAS","; POAS "&amp;TEXT(N167,"0.0#")&amp;" vs break-even "&amp;TEXT(Settings!$B$3,"0.0#"))&amp;IF(AND(W167="At risk",OR(L167="",L167=0)),"; no confirmed order",""))</f>
        <v/>
      </c>
      <c r="AA167" s="28" t="str">
        <f>IF($A167="","",IF(W167="At risk","Forecast, purchase order date and quantity, safety stock, margin",IF(W167="Excess","Season, product lifecycle, price floor, committed stock, returns","Season and returns before the next order")))</f>
        <v/>
      </c>
    </row>
    <row r="168" spans="1:27" x14ac:dyDescent="0.25">
      <c r="A168" s="17"/>
      <c r="B168" s="17"/>
      <c r="C168" s="17"/>
      <c r="D168" s="18"/>
      <c r="E168" s="18"/>
      <c r="F168" s="18"/>
      <c r="G168" s="18"/>
      <c r="H168" s="19"/>
      <c r="I168" s="20"/>
      <c r="J168" s="21"/>
      <c r="K168" s="22"/>
      <c r="L168" s="20"/>
      <c r="M168" s="20"/>
      <c r="N168" s="23"/>
      <c r="O168" s="24" t="str">
        <f>IF($A168="","",IF(G168&gt;0,F168/G168,""))</f>
        <v/>
      </c>
      <c r="P168" s="25" t="str">
        <f>IF($A168="","",IF(H168&gt;0,I168/H168,"No demand"))</f>
        <v/>
      </c>
      <c r="Q168" s="26" t="str">
        <f>IF($A168="","",H168*J168)</f>
        <v/>
      </c>
      <c r="R168" s="26" t="str">
        <f>IF($A168="","",MAX(0,Q168-I168))</f>
        <v/>
      </c>
      <c r="S168" s="27" t="str">
        <f>IF($A168="","",R168*D168)</f>
        <v/>
      </c>
      <c r="T168" s="27" t="str">
        <f>IF($A168="","",R168*(D168-E168))</f>
        <v/>
      </c>
      <c r="U168" s="26" t="str">
        <f>IF($A168="","",MAX(0,I168-(Q168+M168)))</f>
        <v/>
      </c>
      <c r="V168" s="27" t="str">
        <f>IF($A168="","",U168*E168)</f>
        <v/>
      </c>
      <c r="W168" s="28" t="str">
        <f>IF($A168="","",IF(R168&gt;0,"At risk",IF(U168&gt;0,"Excess","Balanced")))</f>
        <v/>
      </c>
      <c r="X168" s="28" t="str">
        <f>IF($A168="","",IF(N168="","Unavailable",IF(N168&gt;Settings!$B$3,"Positive",IF(N168=Settings!$B$3,"Neutral","Negative"))))</f>
        <v/>
      </c>
      <c r="Y168" s="28" t="str">
        <f>IF($A168="","",IF(W168="At risk",IF(X168="Unavailable","Replenish; lower ad priority until the delivery lands (no POAS: check margin)",IF(X168="Negative","Fix the economics before reordering","Replenish; lower ad priority until the delivery lands")),IF(W168="Excess",IF(X168="Unavailable","Hold the next order; promote while profitable (no POAS: check margin)",IF(X168="Negative","Deprioritise: review price, cost and clearance","Hold the next order; promote while profitable")),IF(X168="Negative","Keep stock lean; review price and cost","Keep: reorder on the usual date"))))</f>
        <v/>
      </c>
      <c r="Z168" s="28" t="str">
        <f>IF($A168="","",IF(W168="At risk",TEXT(R168,"0")&amp;" units short before the delivery",IF(W168="Excess",TEXT(U168,"0")&amp;" units above demand to delivery plus safety stock","Stock covers demand to the delivery"))&amp;IF(N168="","; no POAS","; POAS "&amp;TEXT(N168,"0.0#")&amp;" vs break-even "&amp;TEXT(Settings!$B$3,"0.0#"))&amp;IF(AND(W168="At risk",OR(L168="",L168=0)),"; no confirmed order",""))</f>
        <v/>
      </c>
      <c r="AA168" s="28" t="str">
        <f>IF($A168="","",IF(W168="At risk","Forecast, purchase order date and quantity, safety stock, margin",IF(W168="Excess","Season, product lifecycle, price floor, committed stock, returns","Season and returns before the next order")))</f>
        <v/>
      </c>
    </row>
    <row r="169" spans="1:27" x14ac:dyDescent="0.25">
      <c r="A169" s="17"/>
      <c r="B169" s="17"/>
      <c r="C169" s="17"/>
      <c r="D169" s="18"/>
      <c r="E169" s="18"/>
      <c r="F169" s="18"/>
      <c r="G169" s="18"/>
      <c r="H169" s="19"/>
      <c r="I169" s="20"/>
      <c r="J169" s="21"/>
      <c r="K169" s="22"/>
      <c r="L169" s="20"/>
      <c r="M169" s="20"/>
      <c r="N169" s="23"/>
      <c r="O169" s="24" t="str">
        <f>IF($A169="","",IF(G169&gt;0,F169/G169,""))</f>
        <v/>
      </c>
      <c r="P169" s="25" t="str">
        <f>IF($A169="","",IF(H169&gt;0,I169/H169,"No demand"))</f>
        <v/>
      </c>
      <c r="Q169" s="26" t="str">
        <f>IF($A169="","",H169*J169)</f>
        <v/>
      </c>
      <c r="R169" s="26" t="str">
        <f>IF($A169="","",MAX(0,Q169-I169))</f>
        <v/>
      </c>
      <c r="S169" s="27" t="str">
        <f>IF($A169="","",R169*D169)</f>
        <v/>
      </c>
      <c r="T169" s="27" t="str">
        <f>IF($A169="","",R169*(D169-E169))</f>
        <v/>
      </c>
      <c r="U169" s="26" t="str">
        <f>IF($A169="","",MAX(0,I169-(Q169+M169)))</f>
        <v/>
      </c>
      <c r="V169" s="27" t="str">
        <f>IF($A169="","",U169*E169)</f>
        <v/>
      </c>
      <c r="W169" s="28" t="str">
        <f>IF($A169="","",IF(R169&gt;0,"At risk",IF(U169&gt;0,"Excess","Balanced")))</f>
        <v/>
      </c>
      <c r="X169" s="28" t="str">
        <f>IF($A169="","",IF(N169="","Unavailable",IF(N169&gt;Settings!$B$3,"Positive",IF(N169=Settings!$B$3,"Neutral","Negative"))))</f>
        <v/>
      </c>
      <c r="Y169" s="28" t="str">
        <f>IF($A169="","",IF(W169="At risk",IF(X169="Unavailable","Replenish; lower ad priority until the delivery lands (no POAS: check margin)",IF(X169="Negative","Fix the economics before reordering","Replenish; lower ad priority until the delivery lands")),IF(W169="Excess",IF(X169="Unavailable","Hold the next order; promote while profitable (no POAS: check margin)",IF(X169="Negative","Deprioritise: review price, cost and clearance","Hold the next order; promote while profitable")),IF(X169="Negative","Keep stock lean; review price and cost","Keep: reorder on the usual date"))))</f>
        <v/>
      </c>
      <c r="Z169" s="28" t="str">
        <f>IF($A169="","",IF(W169="At risk",TEXT(R169,"0")&amp;" units short before the delivery",IF(W169="Excess",TEXT(U169,"0")&amp;" units above demand to delivery plus safety stock","Stock covers demand to the delivery"))&amp;IF(N169="","; no POAS","; POAS "&amp;TEXT(N169,"0.0#")&amp;" vs break-even "&amp;TEXT(Settings!$B$3,"0.0#"))&amp;IF(AND(W169="At risk",OR(L169="",L169=0)),"; no confirmed order",""))</f>
        <v/>
      </c>
      <c r="AA169" s="28" t="str">
        <f>IF($A169="","",IF(W169="At risk","Forecast, purchase order date and quantity, safety stock, margin",IF(W169="Excess","Season, product lifecycle, price floor, committed stock, returns","Season and returns before the next order")))</f>
        <v/>
      </c>
    </row>
    <row r="170" spans="1:27" x14ac:dyDescent="0.25">
      <c r="A170" s="17"/>
      <c r="B170" s="17"/>
      <c r="C170" s="17"/>
      <c r="D170" s="18"/>
      <c r="E170" s="18"/>
      <c r="F170" s="18"/>
      <c r="G170" s="18"/>
      <c r="H170" s="19"/>
      <c r="I170" s="20"/>
      <c r="J170" s="21"/>
      <c r="K170" s="22"/>
      <c r="L170" s="20"/>
      <c r="M170" s="20"/>
      <c r="N170" s="23"/>
      <c r="O170" s="24" t="str">
        <f>IF($A170="","",IF(G170&gt;0,F170/G170,""))</f>
        <v/>
      </c>
      <c r="P170" s="25" t="str">
        <f>IF($A170="","",IF(H170&gt;0,I170/H170,"No demand"))</f>
        <v/>
      </c>
      <c r="Q170" s="26" t="str">
        <f>IF($A170="","",H170*J170)</f>
        <v/>
      </c>
      <c r="R170" s="26" t="str">
        <f>IF($A170="","",MAX(0,Q170-I170))</f>
        <v/>
      </c>
      <c r="S170" s="27" t="str">
        <f>IF($A170="","",R170*D170)</f>
        <v/>
      </c>
      <c r="T170" s="27" t="str">
        <f>IF($A170="","",R170*(D170-E170))</f>
        <v/>
      </c>
      <c r="U170" s="26" t="str">
        <f>IF($A170="","",MAX(0,I170-(Q170+M170)))</f>
        <v/>
      </c>
      <c r="V170" s="27" t="str">
        <f>IF($A170="","",U170*E170)</f>
        <v/>
      </c>
      <c r="W170" s="28" t="str">
        <f>IF($A170="","",IF(R170&gt;0,"At risk",IF(U170&gt;0,"Excess","Balanced")))</f>
        <v/>
      </c>
      <c r="X170" s="28" t="str">
        <f>IF($A170="","",IF(N170="","Unavailable",IF(N170&gt;Settings!$B$3,"Positive",IF(N170=Settings!$B$3,"Neutral","Negative"))))</f>
        <v/>
      </c>
      <c r="Y170" s="28" t="str">
        <f>IF($A170="","",IF(W170="At risk",IF(X170="Unavailable","Replenish; lower ad priority until the delivery lands (no POAS: check margin)",IF(X170="Negative","Fix the economics before reordering","Replenish; lower ad priority until the delivery lands")),IF(W170="Excess",IF(X170="Unavailable","Hold the next order; promote while profitable (no POAS: check margin)",IF(X170="Negative","Deprioritise: review price, cost and clearance","Hold the next order; promote while profitable")),IF(X170="Negative","Keep stock lean; review price and cost","Keep: reorder on the usual date"))))</f>
        <v/>
      </c>
      <c r="Z170" s="28" t="str">
        <f>IF($A170="","",IF(W170="At risk",TEXT(R170,"0")&amp;" units short before the delivery",IF(W170="Excess",TEXT(U170,"0")&amp;" units above demand to delivery plus safety stock","Stock covers demand to the delivery"))&amp;IF(N170="","; no POAS","; POAS "&amp;TEXT(N170,"0.0#")&amp;" vs break-even "&amp;TEXT(Settings!$B$3,"0.0#"))&amp;IF(AND(W170="At risk",OR(L170="",L170=0)),"; no confirmed order",""))</f>
        <v/>
      </c>
      <c r="AA170" s="28" t="str">
        <f>IF($A170="","",IF(W170="At risk","Forecast, purchase order date and quantity, safety stock, margin",IF(W170="Excess","Season, product lifecycle, price floor, committed stock, returns","Season and returns before the next order")))</f>
        <v/>
      </c>
    </row>
    <row r="171" spans="1:27" x14ac:dyDescent="0.25">
      <c r="A171" s="17"/>
      <c r="B171" s="17"/>
      <c r="C171" s="17"/>
      <c r="D171" s="18"/>
      <c r="E171" s="18"/>
      <c r="F171" s="18"/>
      <c r="G171" s="18"/>
      <c r="H171" s="19"/>
      <c r="I171" s="20"/>
      <c r="J171" s="21"/>
      <c r="K171" s="22"/>
      <c r="L171" s="20"/>
      <c r="M171" s="20"/>
      <c r="N171" s="23"/>
      <c r="O171" s="24" t="str">
        <f>IF($A171="","",IF(G171&gt;0,F171/G171,""))</f>
        <v/>
      </c>
      <c r="P171" s="25" t="str">
        <f>IF($A171="","",IF(H171&gt;0,I171/H171,"No demand"))</f>
        <v/>
      </c>
      <c r="Q171" s="26" t="str">
        <f>IF($A171="","",H171*J171)</f>
        <v/>
      </c>
      <c r="R171" s="26" t="str">
        <f>IF($A171="","",MAX(0,Q171-I171))</f>
        <v/>
      </c>
      <c r="S171" s="27" t="str">
        <f>IF($A171="","",R171*D171)</f>
        <v/>
      </c>
      <c r="T171" s="27" t="str">
        <f>IF($A171="","",R171*(D171-E171))</f>
        <v/>
      </c>
      <c r="U171" s="26" t="str">
        <f>IF($A171="","",MAX(0,I171-(Q171+M171)))</f>
        <v/>
      </c>
      <c r="V171" s="27" t="str">
        <f>IF($A171="","",U171*E171)</f>
        <v/>
      </c>
      <c r="W171" s="28" t="str">
        <f>IF($A171="","",IF(R171&gt;0,"At risk",IF(U171&gt;0,"Excess","Balanced")))</f>
        <v/>
      </c>
      <c r="X171" s="28" t="str">
        <f>IF($A171="","",IF(N171="","Unavailable",IF(N171&gt;Settings!$B$3,"Positive",IF(N171=Settings!$B$3,"Neutral","Negative"))))</f>
        <v/>
      </c>
      <c r="Y171" s="28" t="str">
        <f>IF($A171="","",IF(W171="At risk",IF(X171="Unavailable","Replenish; lower ad priority until the delivery lands (no POAS: check margin)",IF(X171="Negative","Fix the economics before reordering","Replenish; lower ad priority until the delivery lands")),IF(W171="Excess",IF(X171="Unavailable","Hold the next order; promote while profitable (no POAS: check margin)",IF(X171="Negative","Deprioritise: review price, cost and clearance","Hold the next order; promote while profitable")),IF(X171="Negative","Keep stock lean; review price and cost","Keep: reorder on the usual date"))))</f>
        <v/>
      </c>
      <c r="Z171" s="28" t="str">
        <f>IF($A171="","",IF(W171="At risk",TEXT(R171,"0")&amp;" units short before the delivery",IF(W171="Excess",TEXT(U171,"0")&amp;" units above demand to delivery plus safety stock","Stock covers demand to the delivery"))&amp;IF(N171="","; no POAS","; POAS "&amp;TEXT(N171,"0.0#")&amp;" vs break-even "&amp;TEXT(Settings!$B$3,"0.0#"))&amp;IF(AND(W171="At risk",OR(L171="",L171=0)),"; no confirmed order",""))</f>
        <v/>
      </c>
      <c r="AA171" s="28" t="str">
        <f>IF($A171="","",IF(W171="At risk","Forecast, purchase order date and quantity, safety stock, margin",IF(W171="Excess","Season, product lifecycle, price floor, committed stock, returns","Season and returns before the next order")))</f>
        <v/>
      </c>
    </row>
    <row r="172" spans="1:27" x14ac:dyDescent="0.25">
      <c r="A172" s="17"/>
      <c r="B172" s="17"/>
      <c r="C172" s="17"/>
      <c r="D172" s="18"/>
      <c r="E172" s="18"/>
      <c r="F172" s="18"/>
      <c r="G172" s="18"/>
      <c r="H172" s="19"/>
      <c r="I172" s="20"/>
      <c r="J172" s="21"/>
      <c r="K172" s="22"/>
      <c r="L172" s="20"/>
      <c r="M172" s="20"/>
      <c r="N172" s="23"/>
      <c r="O172" s="24" t="str">
        <f>IF($A172="","",IF(G172&gt;0,F172/G172,""))</f>
        <v/>
      </c>
      <c r="P172" s="25" t="str">
        <f>IF($A172="","",IF(H172&gt;0,I172/H172,"No demand"))</f>
        <v/>
      </c>
      <c r="Q172" s="26" t="str">
        <f>IF($A172="","",H172*J172)</f>
        <v/>
      </c>
      <c r="R172" s="26" t="str">
        <f>IF($A172="","",MAX(0,Q172-I172))</f>
        <v/>
      </c>
      <c r="S172" s="27" t="str">
        <f>IF($A172="","",R172*D172)</f>
        <v/>
      </c>
      <c r="T172" s="27" t="str">
        <f>IF($A172="","",R172*(D172-E172))</f>
        <v/>
      </c>
      <c r="U172" s="26" t="str">
        <f>IF($A172="","",MAX(0,I172-(Q172+M172)))</f>
        <v/>
      </c>
      <c r="V172" s="27" t="str">
        <f>IF($A172="","",U172*E172)</f>
        <v/>
      </c>
      <c r="W172" s="28" t="str">
        <f>IF($A172="","",IF(R172&gt;0,"At risk",IF(U172&gt;0,"Excess","Balanced")))</f>
        <v/>
      </c>
      <c r="X172" s="28" t="str">
        <f>IF($A172="","",IF(N172="","Unavailable",IF(N172&gt;Settings!$B$3,"Positive",IF(N172=Settings!$B$3,"Neutral","Negative"))))</f>
        <v/>
      </c>
      <c r="Y172" s="28" t="str">
        <f>IF($A172="","",IF(W172="At risk",IF(X172="Unavailable","Replenish; lower ad priority until the delivery lands (no POAS: check margin)",IF(X172="Negative","Fix the economics before reordering","Replenish; lower ad priority until the delivery lands")),IF(W172="Excess",IF(X172="Unavailable","Hold the next order; promote while profitable (no POAS: check margin)",IF(X172="Negative","Deprioritise: review price, cost and clearance","Hold the next order; promote while profitable")),IF(X172="Negative","Keep stock lean; review price and cost","Keep: reorder on the usual date"))))</f>
        <v/>
      </c>
      <c r="Z172" s="28" t="str">
        <f>IF($A172="","",IF(W172="At risk",TEXT(R172,"0")&amp;" units short before the delivery",IF(W172="Excess",TEXT(U172,"0")&amp;" units above demand to delivery plus safety stock","Stock covers demand to the delivery"))&amp;IF(N172="","; no POAS","; POAS "&amp;TEXT(N172,"0.0#")&amp;" vs break-even "&amp;TEXT(Settings!$B$3,"0.0#"))&amp;IF(AND(W172="At risk",OR(L172="",L172=0)),"; no confirmed order",""))</f>
        <v/>
      </c>
      <c r="AA172" s="28" t="str">
        <f>IF($A172="","",IF(W172="At risk","Forecast, purchase order date and quantity, safety stock, margin",IF(W172="Excess","Season, product lifecycle, price floor, committed stock, returns","Season and returns before the next order")))</f>
        <v/>
      </c>
    </row>
    <row r="173" spans="1:27" x14ac:dyDescent="0.25">
      <c r="A173" s="17"/>
      <c r="B173" s="17"/>
      <c r="C173" s="17"/>
      <c r="D173" s="18"/>
      <c r="E173" s="18"/>
      <c r="F173" s="18"/>
      <c r="G173" s="18"/>
      <c r="H173" s="19"/>
      <c r="I173" s="20"/>
      <c r="J173" s="21"/>
      <c r="K173" s="22"/>
      <c r="L173" s="20"/>
      <c r="M173" s="20"/>
      <c r="N173" s="23"/>
      <c r="O173" s="24" t="str">
        <f>IF($A173="","",IF(G173&gt;0,F173/G173,""))</f>
        <v/>
      </c>
      <c r="P173" s="25" t="str">
        <f>IF($A173="","",IF(H173&gt;0,I173/H173,"No demand"))</f>
        <v/>
      </c>
      <c r="Q173" s="26" t="str">
        <f>IF($A173="","",H173*J173)</f>
        <v/>
      </c>
      <c r="R173" s="26" t="str">
        <f>IF($A173="","",MAX(0,Q173-I173))</f>
        <v/>
      </c>
      <c r="S173" s="27" t="str">
        <f>IF($A173="","",R173*D173)</f>
        <v/>
      </c>
      <c r="T173" s="27" t="str">
        <f>IF($A173="","",R173*(D173-E173))</f>
        <v/>
      </c>
      <c r="U173" s="26" t="str">
        <f>IF($A173="","",MAX(0,I173-(Q173+M173)))</f>
        <v/>
      </c>
      <c r="V173" s="27" t="str">
        <f>IF($A173="","",U173*E173)</f>
        <v/>
      </c>
      <c r="W173" s="28" t="str">
        <f>IF($A173="","",IF(R173&gt;0,"At risk",IF(U173&gt;0,"Excess","Balanced")))</f>
        <v/>
      </c>
      <c r="X173" s="28" t="str">
        <f>IF($A173="","",IF(N173="","Unavailable",IF(N173&gt;Settings!$B$3,"Positive",IF(N173=Settings!$B$3,"Neutral","Negative"))))</f>
        <v/>
      </c>
      <c r="Y173" s="28" t="str">
        <f>IF($A173="","",IF(W173="At risk",IF(X173="Unavailable","Replenish; lower ad priority until the delivery lands (no POAS: check margin)",IF(X173="Negative","Fix the economics before reordering","Replenish; lower ad priority until the delivery lands")),IF(W173="Excess",IF(X173="Unavailable","Hold the next order; promote while profitable (no POAS: check margin)",IF(X173="Negative","Deprioritise: review price, cost and clearance","Hold the next order; promote while profitable")),IF(X173="Negative","Keep stock lean; review price and cost","Keep: reorder on the usual date"))))</f>
        <v/>
      </c>
      <c r="Z173" s="28" t="str">
        <f>IF($A173="","",IF(W173="At risk",TEXT(R173,"0")&amp;" units short before the delivery",IF(W173="Excess",TEXT(U173,"0")&amp;" units above demand to delivery plus safety stock","Stock covers demand to the delivery"))&amp;IF(N173="","; no POAS","; POAS "&amp;TEXT(N173,"0.0#")&amp;" vs break-even "&amp;TEXT(Settings!$B$3,"0.0#"))&amp;IF(AND(W173="At risk",OR(L173="",L173=0)),"; no confirmed order",""))</f>
        <v/>
      </c>
      <c r="AA173" s="28" t="str">
        <f>IF($A173="","",IF(W173="At risk","Forecast, purchase order date and quantity, safety stock, margin",IF(W173="Excess","Season, product lifecycle, price floor, committed stock, returns","Season and returns before the next order")))</f>
        <v/>
      </c>
    </row>
    <row r="174" spans="1:27" x14ac:dyDescent="0.25">
      <c r="A174" s="17"/>
      <c r="B174" s="17"/>
      <c r="C174" s="17"/>
      <c r="D174" s="18"/>
      <c r="E174" s="18"/>
      <c r="F174" s="18"/>
      <c r="G174" s="18"/>
      <c r="H174" s="19"/>
      <c r="I174" s="20"/>
      <c r="J174" s="21"/>
      <c r="K174" s="22"/>
      <c r="L174" s="20"/>
      <c r="M174" s="20"/>
      <c r="N174" s="23"/>
      <c r="O174" s="24" t="str">
        <f>IF($A174="","",IF(G174&gt;0,F174/G174,""))</f>
        <v/>
      </c>
      <c r="P174" s="25" t="str">
        <f>IF($A174="","",IF(H174&gt;0,I174/H174,"No demand"))</f>
        <v/>
      </c>
      <c r="Q174" s="26" t="str">
        <f>IF($A174="","",H174*J174)</f>
        <v/>
      </c>
      <c r="R174" s="26" t="str">
        <f>IF($A174="","",MAX(0,Q174-I174))</f>
        <v/>
      </c>
      <c r="S174" s="27" t="str">
        <f>IF($A174="","",R174*D174)</f>
        <v/>
      </c>
      <c r="T174" s="27" t="str">
        <f>IF($A174="","",R174*(D174-E174))</f>
        <v/>
      </c>
      <c r="U174" s="26" t="str">
        <f>IF($A174="","",MAX(0,I174-(Q174+M174)))</f>
        <v/>
      </c>
      <c r="V174" s="27" t="str">
        <f>IF($A174="","",U174*E174)</f>
        <v/>
      </c>
      <c r="W174" s="28" t="str">
        <f>IF($A174="","",IF(R174&gt;0,"At risk",IF(U174&gt;0,"Excess","Balanced")))</f>
        <v/>
      </c>
      <c r="X174" s="28" t="str">
        <f>IF($A174="","",IF(N174="","Unavailable",IF(N174&gt;Settings!$B$3,"Positive",IF(N174=Settings!$B$3,"Neutral","Negative"))))</f>
        <v/>
      </c>
      <c r="Y174" s="28" t="str">
        <f>IF($A174="","",IF(W174="At risk",IF(X174="Unavailable","Replenish; lower ad priority until the delivery lands (no POAS: check margin)",IF(X174="Negative","Fix the economics before reordering","Replenish; lower ad priority until the delivery lands")),IF(W174="Excess",IF(X174="Unavailable","Hold the next order; promote while profitable (no POAS: check margin)",IF(X174="Negative","Deprioritise: review price, cost and clearance","Hold the next order; promote while profitable")),IF(X174="Negative","Keep stock lean; review price and cost","Keep: reorder on the usual date"))))</f>
        <v/>
      </c>
      <c r="Z174" s="28" t="str">
        <f>IF($A174="","",IF(W174="At risk",TEXT(R174,"0")&amp;" units short before the delivery",IF(W174="Excess",TEXT(U174,"0")&amp;" units above demand to delivery plus safety stock","Stock covers demand to the delivery"))&amp;IF(N174="","; no POAS","; POAS "&amp;TEXT(N174,"0.0#")&amp;" vs break-even "&amp;TEXT(Settings!$B$3,"0.0#"))&amp;IF(AND(W174="At risk",OR(L174="",L174=0)),"; no confirmed order",""))</f>
        <v/>
      </c>
      <c r="AA174" s="28" t="str">
        <f>IF($A174="","",IF(W174="At risk","Forecast, purchase order date and quantity, safety stock, margin",IF(W174="Excess","Season, product lifecycle, price floor, committed stock, returns","Season and returns before the next order")))</f>
        <v/>
      </c>
    </row>
    <row r="175" spans="1:27" x14ac:dyDescent="0.25">
      <c r="A175" s="17"/>
      <c r="B175" s="17"/>
      <c r="C175" s="17"/>
      <c r="D175" s="18"/>
      <c r="E175" s="18"/>
      <c r="F175" s="18"/>
      <c r="G175" s="18"/>
      <c r="H175" s="19"/>
      <c r="I175" s="20"/>
      <c r="J175" s="21"/>
      <c r="K175" s="22"/>
      <c r="L175" s="20"/>
      <c r="M175" s="20"/>
      <c r="N175" s="23"/>
      <c r="O175" s="24" t="str">
        <f>IF($A175="","",IF(G175&gt;0,F175/G175,""))</f>
        <v/>
      </c>
      <c r="P175" s="25" t="str">
        <f>IF($A175="","",IF(H175&gt;0,I175/H175,"No demand"))</f>
        <v/>
      </c>
      <c r="Q175" s="26" t="str">
        <f>IF($A175="","",H175*J175)</f>
        <v/>
      </c>
      <c r="R175" s="26" t="str">
        <f>IF($A175="","",MAX(0,Q175-I175))</f>
        <v/>
      </c>
      <c r="S175" s="27" t="str">
        <f>IF($A175="","",R175*D175)</f>
        <v/>
      </c>
      <c r="T175" s="27" t="str">
        <f>IF($A175="","",R175*(D175-E175))</f>
        <v/>
      </c>
      <c r="U175" s="26" t="str">
        <f>IF($A175="","",MAX(0,I175-(Q175+M175)))</f>
        <v/>
      </c>
      <c r="V175" s="27" t="str">
        <f>IF($A175="","",U175*E175)</f>
        <v/>
      </c>
      <c r="W175" s="28" t="str">
        <f>IF($A175="","",IF(R175&gt;0,"At risk",IF(U175&gt;0,"Excess","Balanced")))</f>
        <v/>
      </c>
      <c r="X175" s="28" t="str">
        <f>IF($A175="","",IF(N175="","Unavailable",IF(N175&gt;Settings!$B$3,"Positive",IF(N175=Settings!$B$3,"Neutral","Negative"))))</f>
        <v/>
      </c>
      <c r="Y175" s="28" t="str">
        <f>IF($A175="","",IF(W175="At risk",IF(X175="Unavailable","Replenish; lower ad priority until the delivery lands (no POAS: check margin)",IF(X175="Negative","Fix the economics before reordering","Replenish; lower ad priority until the delivery lands")),IF(W175="Excess",IF(X175="Unavailable","Hold the next order; promote while profitable (no POAS: check margin)",IF(X175="Negative","Deprioritise: review price, cost and clearance","Hold the next order; promote while profitable")),IF(X175="Negative","Keep stock lean; review price and cost","Keep: reorder on the usual date"))))</f>
        <v/>
      </c>
      <c r="Z175" s="28" t="str">
        <f>IF($A175="","",IF(W175="At risk",TEXT(R175,"0")&amp;" units short before the delivery",IF(W175="Excess",TEXT(U175,"0")&amp;" units above demand to delivery plus safety stock","Stock covers demand to the delivery"))&amp;IF(N175="","; no POAS","; POAS "&amp;TEXT(N175,"0.0#")&amp;" vs break-even "&amp;TEXT(Settings!$B$3,"0.0#"))&amp;IF(AND(W175="At risk",OR(L175="",L175=0)),"; no confirmed order",""))</f>
        <v/>
      </c>
      <c r="AA175" s="28" t="str">
        <f>IF($A175="","",IF(W175="At risk","Forecast, purchase order date and quantity, safety stock, margin",IF(W175="Excess","Season, product lifecycle, price floor, committed stock, returns","Season and returns before the next order")))</f>
        <v/>
      </c>
    </row>
    <row r="176" spans="1:27" x14ac:dyDescent="0.25">
      <c r="A176" s="17"/>
      <c r="B176" s="17"/>
      <c r="C176" s="17"/>
      <c r="D176" s="18"/>
      <c r="E176" s="18"/>
      <c r="F176" s="18"/>
      <c r="G176" s="18"/>
      <c r="H176" s="19"/>
      <c r="I176" s="20"/>
      <c r="J176" s="21"/>
      <c r="K176" s="22"/>
      <c r="L176" s="20"/>
      <c r="M176" s="20"/>
      <c r="N176" s="23"/>
      <c r="O176" s="24" t="str">
        <f>IF($A176="","",IF(G176&gt;0,F176/G176,""))</f>
        <v/>
      </c>
      <c r="P176" s="25" t="str">
        <f>IF($A176="","",IF(H176&gt;0,I176/H176,"No demand"))</f>
        <v/>
      </c>
      <c r="Q176" s="26" t="str">
        <f>IF($A176="","",H176*J176)</f>
        <v/>
      </c>
      <c r="R176" s="26" t="str">
        <f>IF($A176="","",MAX(0,Q176-I176))</f>
        <v/>
      </c>
      <c r="S176" s="27" t="str">
        <f>IF($A176="","",R176*D176)</f>
        <v/>
      </c>
      <c r="T176" s="27" t="str">
        <f>IF($A176="","",R176*(D176-E176))</f>
        <v/>
      </c>
      <c r="U176" s="26" t="str">
        <f>IF($A176="","",MAX(0,I176-(Q176+M176)))</f>
        <v/>
      </c>
      <c r="V176" s="27" t="str">
        <f>IF($A176="","",U176*E176)</f>
        <v/>
      </c>
      <c r="W176" s="28" t="str">
        <f>IF($A176="","",IF(R176&gt;0,"At risk",IF(U176&gt;0,"Excess","Balanced")))</f>
        <v/>
      </c>
      <c r="X176" s="28" t="str">
        <f>IF($A176="","",IF(N176="","Unavailable",IF(N176&gt;Settings!$B$3,"Positive",IF(N176=Settings!$B$3,"Neutral","Negative"))))</f>
        <v/>
      </c>
      <c r="Y176" s="28" t="str">
        <f>IF($A176="","",IF(W176="At risk",IF(X176="Unavailable","Replenish; lower ad priority until the delivery lands (no POAS: check margin)",IF(X176="Negative","Fix the economics before reordering","Replenish; lower ad priority until the delivery lands")),IF(W176="Excess",IF(X176="Unavailable","Hold the next order; promote while profitable (no POAS: check margin)",IF(X176="Negative","Deprioritise: review price, cost and clearance","Hold the next order; promote while profitable")),IF(X176="Negative","Keep stock lean; review price and cost","Keep: reorder on the usual date"))))</f>
        <v/>
      </c>
      <c r="Z176" s="28" t="str">
        <f>IF($A176="","",IF(W176="At risk",TEXT(R176,"0")&amp;" units short before the delivery",IF(W176="Excess",TEXT(U176,"0")&amp;" units above demand to delivery plus safety stock","Stock covers demand to the delivery"))&amp;IF(N176="","; no POAS","; POAS "&amp;TEXT(N176,"0.0#")&amp;" vs break-even "&amp;TEXT(Settings!$B$3,"0.0#"))&amp;IF(AND(W176="At risk",OR(L176="",L176=0)),"; no confirmed order",""))</f>
        <v/>
      </c>
      <c r="AA176" s="28" t="str">
        <f>IF($A176="","",IF(W176="At risk","Forecast, purchase order date and quantity, safety stock, margin",IF(W176="Excess","Season, product lifecycle, price floor, committed stock, returns","Season and returns before the next order")))</f>
        <v/>
      </c>
    </row>
    <row r="177" spans="1:27" x14ac:dyDescent="0.25">
      <c r="A177" s="17"/>
      <c r="B177" s="17"/>
      <c r="C177" s="17"/>
      <c r="D177" s="18"/>
      <c r="E177" s="18"/>
      <c r="F177" s="18"/>
      <c r="G177" s="18"/>
      <c r="H177" s="19"/>
      <c r="I177" s="20"/>
      <c r="J177" s="21"/>
      <c r="K177" s="22"/>
      <c r="L177" s="20"/>
      <c r="M177" s="20"/>
      <c r="N177" s="23"/>
      <c r="O177" s="24" t="str">
        <f>IF($A177="","",IF(G177&gt;0,F177/G177,""))</f>
        <v/>
      </c>
      <c r="P177" s="25" t="str">
        <f>IF($A177="","",IF(H177&gt;0,I177/H177,"No demand"))</f>
        <v/>
      </c>
      <c r="Q177" s="26" t="str">
        <f>IF($A177="","",H177*J177)</f>
        <v/>
      </c>
      <c r="R177" s="26" t="str">
        <f>IF($A177="","",MAX(0,Q177-I177))</f>
        <v/>
      </c>
      <c r="S177" s="27" t="str">
        <f>IF($A177="","",R177*D177)</f>
        <v/>
      </c>
      <c r="T177" s="27" t="str">
        <f>IF($A177="","",R177*(D177-E177))</f>
        <v/>
      </c>
      <c r="U177" s="26" t="str">
        <f>IF($A177="","",MAX(0,I177-(Q177+M177)))</f>
        <v/>
      </c>
      <c r="V177" s="27" t="str">
        <f>IF($A177="","",U177*E177)</f>
        <v/>
      </c>
      <c r="W177" s="28" t="str">
        <f>IF($A177="","",IF(R177&gt;0,"At risk",IF(U177&gt;0,"Excess","Balanced")))</f>
        <v/>
      </c>
      <c r="X177" s="28" t="str">
        <f>IF($A177="","",IF(N177="","Unavailable",IF(N177&gt;Settings!$B$3,"Positive",IF(N177=Settings!$B$3,"Neutral","Negative"))))</f>
        <v/>
      </c>
      <c r="Y177" s="28" t="str">
        <f>IF($A177="","",IF(W177="At risk",IF(X177="Unavailable","Replenish; lower ad priority until the delivery lands (no POAS: check margin)",IF(X177="Negative","Fix the economics before reordering","Replenish; lower ad priority until the delivery lands")),IF(W177="Excess",IF(X177="Unavailable","Hold the next order; promote while profitable (no POAS: check margin)",IF(X177="Negative","Deprioritise: review price, cost and clearance","Hold the next order; promote while profitable")),IF(X177="Negative","Keep stock lean; review price and cost","Keep: reorder on the usual date"))))</f>
        <v/>
      </c>
      <c r="Z177" s="28" t="str">
        <f>IF($A177="","",IF(W177="At risk",TEXT(R177,"0")&amp;" units short before the delivery",IF(W177="Excess",TEXT(U177,"0")&amp;" units above demand to delivery plus safety stock","Stock covers demand to the delivery"))&amp;IF(N177="","; no POAS","; POAS "&amp;TEXT(N177,"0.0#")&amp;" vs break-even "&amp;TEXT(Settings!$B$3,"0.0#"))&amp;IF(AND(W177="At risk",OR(L177="",L177=0)),"; no confirmed order",""))</f>
        <v/>
      </c>
      <c r="AA177" s="28" t="str">
        <f>IF($A177="","",IF(W177="At risk","Forecast, purchase order date and quantity, safety stock, margin",IF(W177="Excess","Season, product lifecycle, price floor, committed stock, returns","Season and returns before the next order")))</f>
        <v/>
      </c>
    </row>
    <row r="178" spans="1:27" x14ac:dyDescent="0.25">
      <c r="A178" s="17"/>
      <c r="B178" s="17"/>
      <c r="C178" s="17"/>
      <c r="D178" s="18"/>
      <c r="E178" s="18"/>
      <c r="F178" s="18"/>
      <c r="G178" s="18"/>
      <c r="H178" s="19"/>
      <c r="I178" s="20"/>
      <c r="J178" s="21"/>
      <c r="K178" s="22"/>
      <c r="L178" s="20"/>
      <c r="M178" s="20"/>
      <c r="N178" s="23"/>
      <c r="O178" s="24" t="str">
        <f>IF($A178="","",IF(G178&gt;0,F178/G178,""))</f>
        <v/>
      </c>
      <c r="P178" s="25" t="str">
        <f>IF($A178="","",IF(H178&gt;0,I178/H178,"No demand"))</f>
        <v/>
      </c>
      <c r="Q178" s="26" t="str">
        <f>IF($A178="","",H178*J178)</f>
        <v/>
      </c>
      <c r="R178" s="26" t="str">
        <f>IF($A178="","",MAX(0,Q178-I178))</f>
        <v/>
      </c>
      <c r="S178" s="27" t="str">
        <f>IF($A178="","",R178*D178)</f>
        <v/>
      </c>
      <c r="T178" s="27" t="str">
        <f>IF($A178="","",R178*(D178-E178))</f>
        <v/>
      </c>
      <c r="U178" s="26" t="str">
        <f>IF($A178="","",MAX(0,I178-(Q178+M178)))</f>
        <v/>
      </c>
      <c r="V178" s="27" t="str">
        <f>IF($A178="","",U178*E178)</f>
        <v/>
      </c>
      <c r="W178" s="28" t="str">
        <f>IF($A178="","",IF(R178&gt;0,"At risk",IF(U178&gt;0,"Excess","Balanced")))</f>
        <v/>
      </c>
      <c r="X178" s="28" t="str">
        <f>IF($A178="","",IF(N178="","Unavailable",IF(N178&gt;Settings!$B$3,"Positive",IF(N178=Settings!$B$3,"Neutral","Negative"))))</f>
        <v/>
      </c>
      <c r="Y178" s="28" t="str">
        <f>IF($A178="","",IF(W178="At risk",IF(X178="Unavailable","Replenish; lower ad priority until the delivery lands (no POAS: check margin)",IF(X178="Negative","Fix the economics before reordering","Replenish; lower ad priority until the delivery lands")),IF(W178="Excess",IF(X178="Unavailable","Hold the next order; promote while profitable (no POAS: check margin)",IF(X178="Negative","Deprioritise: review price, cost and clearance","Hold the next order; promote while profitable")),IF(X178="Negative","Keep stock lean; review price and cost","Keep: reorder on the usual date"))))</f>
        <v/>
      </c>
      <c r="Z178" s="28" t="str">
        <f>IF($A178="","",IF(W178="At risk",TEXT(R178,"0")&amp;" units short before the delivery",IF(W178="Excess",TEXT(U178,"0")&amp;" units above demand to delivery plus safety stock","Stock covers demand to the delivery"))&amp;IF(N178="","; no POAS","; POAS "&amp;TEXT(N178,"0.0#")&amp;" vs break-even "&amp;TEXT(Settings!$B$3,"0.0#"))&amp;IF(AND(W178="At risk",OR(L178="",L178=0)),"; no confirmed order",""))</f>
        <v/>
      </c>
      <c r="AA178" s="28" t="str">
        <f>IF($A178="","",IF(W178="At risk","Forecast, purchase order date and quantity, safety stock, margin",IF(W178="Excess","Season, product lifecycle, price floor, committed stock, returns","Season and returns before the next order")))</f>
        <v/>
      </c>
    </row>
    <row r="179" spans="1:27" x14ac:dyDescent="0.25">
      <c r="A179" s="17"/>
      <c r="B179" s="17"/>
      <c r="C179" s="17"/>
      <c r="D179" s="18"/>
      <c r="E179" s="18"/>
      <c r="F179" s="18"/>
      <c r="G179" s="18"/>
      <c r="H179" s="19"/>
      <c r="I179" s="20"/>
      <c r="J179" s="21"/>
      <c r="K179" s="22"/>
      <c r="L179" s="20"/>
      <c r="M179" s="20"/>
      <c r="N179" s="23"/>
      <c r="O179" s="24" t="str">
        <f>IF($A179="","",IF(G179&gt;0,F179/G179,""))</f>
        <v/>
      </c>
      <c r="P179" s="25" t="str">
        <f>IF($A179="","",IF(H179&gt;0,I179/H179,"No demand"))</f>
        <v/>
      </c>
      <c r="Q179" s="26" t="str">
        <f>IF($A179="","",H179*J179)</f>
        <v/>
      </c>
      <c r="R179" s="26" t="str">
        <f>IF($A179="","",MAX(0,Q179-I179))</f>
        <v/>
      </c>
      <c r="S179" s="27" t="str">
        <f>IF($A179="","",R179*D179)</f>
        <v/>
      </c>
      <c r="T179" s="27" t="str">
        <f>IF($A179="","",R179*(D179-E179))</f>
        <v/>
      </c>
      <c r="U179" s="26" t="str">
        <f>IF($A179="","",MAX(0,I179-(Q179+M179)))</f>
        <v/>
      </c>
      <c r="V179" s="27" t="str">
        <f>IF($A179="","",U179*E179)</f>
        <v/>
      </c>
      <c r="W179" s="28" t="str">
        <f>IF($A179="","",IF(R179&gt;0,"At risk",IF(U179&gt;0,"Excess","Balanced")))</f>
        <v/>
      </c>
      <c r="X179" s="28" t="str">
        <f>IF($A179="","",IF(N179="","Unavailable",IF(N179&gt;Settings!$B$3,"Positive",IF(N179=Settings!$B$3,"Neutral","Negative"))))</f>
        <v/>
      </c>
      <c r="Y179" s="28" t="str">
        <f>IF($A179="","",IF(W179="At risk",IF(X179="Unavailable","Replenish; lower ad priority until the delivery lands (no POAS: check margin)",IF(X179="Negative","Fix the economics before reordering","Replenish; lower ad priority until the delivery lands")),IF(W179="Excess",IF(X179="Unavailable","Hold the next order; promote while profitable (no POAS: check margin)",IF(X179="Negative","Deprioritise: review price, cost and clearance","Hold the next order; promote while profitable")),IF(X179="Negative","Keep stock lean; review price and cost","Keep: reorder on the usual date"))))</f>
        <v/>
      </c>
      <c r="Z179" s="28" t="str">
        <f>IF($A179="","",IF(W179="At risk",TEXT(R179,"0")&amp;" units short before the delivery",IF(W179="Excess",TEXT(U179,"0")&amp;" units above demand to delivery plus safety stock","Stock covers demand to the delivery"))&amp;IF(N179="","; no POAS","; POAS "&amp;TEXT(N179,"0.0#")&amp;" vs break-even "&amp;TEXT(Settings!$B$3,"0.0#"))&amp;IF(AND(W179="At risk",OR(L179="",L179=0)),"; no confirmed order",""))</f>
        <v/>
      </c>
      <c r="AA179" s="28" t="str">
        <f>IF($A179="","",IF(W179="At risk","Forecast, purchase order date and quantity, safety stock, margin",IF(W179="Excess","Season, product lifecycle, price floor, committed stock, returns","Season and returns before the next order")))</f>
        <v/>
      </c>
    </row>
    <row r="180" spans="1:27" x14ac:dyDescent="0.25">
      <c r="A180" s="17"/>
      <c r="B180" s="17"/>
      <c r="C180" s="17"/>
      <c r="D180" s="18"/>
      <c r="E180" s="18"/>
      <c r="F180" s="18"/>
      <c r="G180" s="18"/>
      <c r="H180" s="19"/>
      <c r="I180" s="20"/>
      <c r="J180" s="21"/>
      <c r="K180" s="22"/>
      <c r="L180" s="20"/>
      <c r="M180" s="20"/>
      <c r="N180" s="23"/>
      <c r="O180" s="24" t="str">
        <f>IF($A180="","",IF(G180&gt;0,F180/G180,""))</f>
        <v/>
      </c>
      <c r="P180" s="25" t="str">
        <f>IF($A180="","",IF(H180&gt;0,I180/H180,"No demand"))</f>
        <v/>
      </c>
      <c r="Q180" s="26" t="str">
        <f>IF($A180="","",H180*J180)</f>
        <v/>
      </c>
      <c r="R180" s="26" t="str">
        <f>IF($A180="","",MAX(0,Q180-I180))</f>
        <v/>
      </c>
      <c r="S180" s="27" t="str">
        <f>IF($A180="","",R180*D180)</f>
        <v/>
      </c>
      <c r="T180" s="27" t="str">
        <f>IF($A180="","",R180*(D180-E180))</f>
        <v/>
      </c>
      <c r="U180" s="26" t="str">
        <f>IF($A180="","",MAX(0,I180-(Q180+M180)))</f>
        <v/>
      </c>
      <c r="V180" s="27" t="str">
        <f>IF($A180="","",U180*E180)</f>
        <v/>
      </c>
      <c r="W180" s="28" t="str">
        <f>IF($A180="","",IF(R180&gt;0,"At risk",IF(U180&gt;0,"Excess","Balanced")))</f>
        <v/>
      </c>
      <c r="X180" s="28" t="str">
        <f>IF($A180="","",IF(N180="","Unavailable",IF(N180&gt;Settings!$B$3,"Positive",IF(N180=Settings!$B$3,"Neutral","Negative"))))</f>
        <v/>
      </c>
      <c r="Y180" s="28" t="str">
        <f>IF($A180="","",IF(W180="At risk",IF(X180="Unavailable","Replenish; lower ad priority until the delivery lands (no POAS: check margin)",IF(X180="Negative","Fix the economics before reordering","Replenish; lower ad priority until the delivery lands")),IF(W180="Excess",IF(X180="Unavailable","Hold the next order; promote while profitable (no POAS: check margin)",IF(X180="Negative","Deprioritise: review price, cost and clearance","Hold the next order; promote while profitable")),IF(X180="Negative","Keep stock lean; review price and cost","Keep: reorder on the usual date"))))</f>
        <v/>
      </c>
      <c r="Z180" s="28" t="str">
        <f>IF($A180="","",IF(W180="At risk",TEXT(R180,"0")&amp;" units short before the delivery",IF(W180="Excess",TEXT(U180,"0")&amp;" units above demand to delivery plus safety stock","Stock covers demand to the delivery"))&amp;IF(N180="","; no POAS","; POAS "&amp;TEXT(N180,"0.0#")&amp;" vs break-even "&amp;TEXT(Settings!$B$3,"0.0#"))&amp;IF(AND(W180="At risk",OR(L180="",L180=0)),"; no confirmed order",""))</f>
        <v/>
      </c>
      <c r="AA180" s="28" t="str">
        <f>IF($A180="","",IF(W180="At risk","Forecast, purchase order date and quantity, safety stock, margin",IF(W180="Excess","Season, product lifecycle, price floor, committed stock, returns","Season and returns before the next order")))</f>
        <v/>
      </c>
    </row>
    <row r="181" spans="1:27" x14ac:dyDescent="0.25">
      <c r="A181" s="17"/>
      <c r="B181" s="17"/>
      <c r="C181" s="17"/>
      <c r="D181" s="18"/>
      <c r="E181" s="18"/>
      <c r="F181" s="18"/>
      <c r="G181" s="18"/>
      <c r="H181" s="19"/>
      <c r="I181" s="20"/>
      <c r="J181" s="21"/>
      <c r="K181" s="22"/>
      <c r="L181" s="20"/>
      <c r="M181" s="20"/>
      <c r="N181" s="23"/>
      <c r="O181" s="24" t="str">
        <f>IF($A181="","",IF(G181&gt;0,F181/G181,""))</f>
        <v/>
      </c>
      <c r="P181" s="25" t="str">
        <f>IF($A181="","",IF(H181&gt;0,I181/H181,"No demand"))</f>
        <v/>
      </c>
      <c r="Q181" s="26" t="str">
        <f>IF($A181="","",H181*J181)</f>
        <v/>
      </c>
      <c r="R181" s="26" t="str">
        <f>IF($A181="","",MAX(0,Q181-I181))</f>
        <v/>
      </c>
      <c r="S181" s="27" t="str">
        <f>IF($A181="","",R181*D181)</f>
        <v/>
      </c>
      <c r="T181" s="27" t="str">
        <f>IF($A181="","",R181*(D181-E181))</f>
        <v/>
      </c>
      <c r="U181" s="26" t="str">
        <f>IF($A181="","",MAX(0,I181-(Q181+M181)))</f>
        <v/>
      </c>
      <c r="V181" s="27" t="str">
        <f>IF($A181="","",U181*E181)</f>
        <v/>
      </c>
      <c r="W181" s="28" t="str">
        <f>IF($A181="","",IF(R181&gt;0,"At risk",IF(U181&gt;0,"Excess","Balanced")))</f>
        <v/>
      </c>
      <c r="X181" s="28" t="str">
        <f>IF($A181="","",IF(N181="","Unavailable",IF(N181&gt;Settings!$B$3,"Positive",IF(N181=Settings!$B$3,"Neutral","Negative"))))</f>
        <v/>
      </c>
      <c r="Y181" s="28" t="str">
        <f>IF($A181="","",IF(W181="At risk",IF(X181="Unavailable","Replenish; lower ad priority until the delivery lands (no POAS: check margin)",IF(X181="Negative","Fix the economics before reordering","Replenish; lower ad priority until the delivery lands")),IF(W181="Excess",IF(X181="Unavailable","Hold the next order; promote while profitable (no POAS: check margin)",IF(X181="Negative","Deprioritise: review price, cost and clearance","Hold the next order; promote while profitable")),IF(X181="Negative","Keep stock lean; review price and cost","Keep: reorder on the usual date"))))</f>
        <v/>
      </c>
      <c r="Z181" s="28" t="str">
        <f>IF($A181="","",IF(W181="At risk",TEXT(R181,"0")&amp;" units short before the delivery",IF(W181="Excess",TEXT(U181,"0")&amp;" units above demand to delivery plus safety stock","Stock covers demand to the delivery"))&amp;IF(N181="","; no POAS","; POAS "&amp;TEXT(N181,"0.0#")&amp;" vs break-even "&amp;TEXT(Settings!$B$3,"0.0#"))&amp;IF(AND(W181="At risk",OR(L181="",L181=0)),"; no confirmed order",""))</f>
        <v/>
      </c>
      <c r="AA181" s="28" t="str">
        <f>IF($A181="","",IF(W181="At risk","Forecast, purchase order date and quantity, safety stock, margin",IF(W181="Excess","Season, product lifecycle, price floor, committed stock, returns","Season and returns before the next order")))</f>
        <v/>
      </c>
    </row>
    <row r="182" spans="1:27" x14ac:dyDescent="0.25">
      <c r="A182" s="17"/>
      <c r="B182" s="17"/>
      <c r="C182" s="17"/>
      <c r="D182" s="18"/>
      <c r="E182" s="18"/>
      <c r="F182" s="18"/>
      <c r="G182" s="18"/>
      <c r="H182" s="19"/>
      <c r="I182" s="20"/>
      <c r="J182" s="21"/>
      <c r="K182" s="22"/>
      <c r="L182" s="20"/>
      <c r="M182" s="20"/>
      <c r="N182" s="23"/>
      <c r="O182" s="24" t="str">
        <f>IF($A182="","",IF(G182&gt;0,F182/G182,""))</f>
        <v/>
      </c>
      <c r="P182" s="25" t="str">
        <f>IF($A182="","",IF(H182&gt;0,I182/H182,"No demand"))</f>
        <v/>
      </c>
      <c r="Q182" s="26" t="str">
        <f>IF($A182="","",H182*J182)</f>
        <v/>
      </c>
      <c r="R182" s="26" t="str">
        <f>IF($A182="","",MAX(0,Q182-I182))</f>
        <v/>
      </c>
      <c r="S182" s="27" t="str">
        <f>IF($A182="","",R182*D182)</f>
        <v/>
      </c>
      <c r="T182" s="27" t="str">
        <f>IF($A182="","",R182*(D182-E182))</f>
        <v/>
      </c>
      <c r="U182" s="26" t="str">
        <f>IF($A182="","",MAX(0,I182-(Q182+M182)))</f>
        <v/>
      </c>
      <c r="V182" s="27" t="str">
        <f>IF($A182="","",U182*E182)</f>
        <v/>
      </c>
      <c r="W182" s="28" t="str">
        <f>IF($A182="","",IF(R182&gt;0,"At risk",IF(U182&gt;0,"Excess","Balanced")))</f>
        <v/>
      </c>
      <c r="X182" s="28" t="str">
        <f>IF($A182="","",IF(N182="","Unavailable",IF(N182&gt;Settings!$B$3,"Positive",IF(N182=Settings!$B$3,"Neutral","Negative"))))</f>
        <v/>
      </c>
      <c r="Y182" s="28" t="str">
        <f>IF($A182="","",IF(W182="At risk",IF(X182="Unavailable","Replenish; lower ad priority until the delivery lands (no POAS: check margin)",IF(X182="Negative","Fix the economics before reordering","Replenish; lower ad priority until the delivery lands")),IF(W182="Excess",IF(X182="Unavailable","Hold the next order; promote while profitable (no POAS: check margin)",IF(X182="Negative","Deprioritise: review price, cost and clearance","Hold the next order; promote while profitable")),IF(X182="Negative","Keep stock lean; review price and cost","Keep: reorder on the usual date"))))</f>
        <v/>
      </c>
      <c r="Z182" s="28" t="str">
        <f>IF($A182="","",IF(W182="At risk",TEXT(R182,"0")&amp;" units short before the delivery",IF(W182="Excess",TEXT(U182,"0")&amp;" units above demand to delivery plus safety stock","Stock covers demand to the delivery"))&amp;IF(N182="","; no POAS","; POAS "&amp;TEXT(N182,"0.0#")&amp;" vs break-even "&amp;TEXT(Settings!$B$3,"0.0#"))&amp;IF(AND(W182="At risk",OR(L182="",L182=0)),"; no confirmed order",""))</f>
        <v/>
      </c>
      <c r="AA182" s="28" t="str">
        <f>IF($A182="","",IF(W182="At risk","Forecast, purchase order date and quantity, safety stock, margin",IF(W182="Excess","Season, product lifecycle, price floor, committed stock, returns","Season and returns before the next order")))</f>
        <v/>
      </c>
    </row>
    <row r="183" spans="1:27" x14ac:dyDescent="0.25">
      <c r="A183" s="17"/>
      <c r="B183" s="17"/>
      <c r="C183" s="17"/>
      <c r="D183" s="18"/>
      <c r="E183" s="18"/>
      <c r="F183" s="18"/>
      <c r="G183" s="18"/>
      <c r="H183" s="19"/>
      <c r="I183" s="20"/>
      <c r="J183" s="21"/>
      <c r="K183" s="22"/>
      <c r="L183" s="20"/>
      <c r="M183" s="20"/>
      <c r="N183" s="23"/>
      <c r="O183" s="24" t="str">
        <f>IF($A183="","",IF(G183&gt;0,F183/G183,""))</f>
        <v/>
      </c>
      <c r="P183" s="25" t="str">
        <f>IF($A183="","",IF(H183&gt;0,I183/H183,"No demand"))</f>
        <v/>
      </c>
      <c r="Q183" s="26" t="str">
        <f>IF($A183="","",H183*J183)</f>
        <v/>
      </c>
      <c r="R183" s="26" t="str">
        <f>IF($A183="","",MAX(0,Q183-I183))</f>
        <v/>
      </c>
      <c r="S183" s="27" t="str">
        <f>IF($A183="","",R183*D183)</f>
        <v/>
      </c>
      <c r="T183" s="27" t="str">
        <f>IF($A183="","",R183*(D183-E183))</f>
        <v/>
      </c>
      <c r="U183" s="26" t="str">
        <f>IF($A183="","",MAX(0,I183-(Q183+M183)))</f>
        <v/>
      </c>
      <c r="V183" s="27" t="str">
        <f>IF($A183="","",U183*E183)</f>
        <v/>
      </c>
      <c r="W183" s="28" t="str">
        <f>IF($A183="","",IF(R183&gt;0,"At risk",IF(U183&gt;0,"Excess","Balanced")))</f>
        <v/>
      </c>
      <c r="X183" s="28" t="str">
        <f>IF($A183="","",IF(N183="","Unavailable",IF(N183&gt;Settings!$B$3,"Positive",IF(N183=Settings!$B$3,"Neutral","Negative"))))</f>
        <v/>
      </c>
      <c r="Y183" s="28" t="str">
        <f>IF($A183="","",IF(W183="At risk",IF(X183="Unavailable","Replenish; lower ad priority until the delivery lands (no POAS: check margin)",IF(X183="Negative","Fix the economics before reordering","Replenish; lower ad priority until the delivery lands")),IF(W183="Excess",IF(X183="Unavailable","Hold the next order; promote while profitable (no POAS: check margin)",IF(X183="Negative","Deprioritise: review price, cost and clearance","Hold the next order; promote while profitable")),IF(X183="Negative","Keep stock lean; review price and cost","Keep: reorder on the usual date"))))</f>
        <v/>
      </c>
      <c r="Z183" s="28" t="str">
        <f>IF($A183="","",IF(W183="At risk",TEXT(R183,"0")&amp;" units short before the delivery",IF(W183="Excess",TEXT(U183,"0")&amp;" units above demand to delivery plus safety stock","Stock covers demand to the delivery"))&amp;IF(N183="","; no POAS","; POAS "&amp;TEXT(N183,"0.0#")&amp;" vs break-even "&amp;TEXT(Settings!$B$3,"0.0#"))&amp;IF(AND(W183="At risk",OR(L183="",L183=0)),"; no confirmed order",""))</f>
        <v/>
      </c>
      <c r="AA183" s="28" t="str">
        <f>IF($A183="","",IF(W183="At risk","Forecast, purchase order date and quantity, safety stock, margin",IF(W183="Excess","Season, product lifecycle, price floor, committed stock, returns","Season and returns before the next order")))</f>
        <v/>
      </c>
    </row>
    <row r="184" spans="1:27" x14ac:dyDescent="0.25">
      <c r="A184" s="17"/>
      <c r="B184" s="17"/>
      <c r="C184" s="17"/>
      <c r="D184" s="18"/>
      <c r="E184" s="18"/>
      <c r="F184" s="18"/>
      <c r="G184" s="18"/>
      <c r="H184" s="19"/>
      <c r="I184" s="20"/>
      <c r="J184" s="21"/>
      <c r="K184" s="22"/>
      <c r="L184" s="20"/>
      <c r="M184" s="20"/>
      <c r="N184" s="23"/>
      <c r="O184" s="24" t="str">
        <f>IF($A184="","",IF(G184&gt;0,F184/G184,""))</f>
        <v/>
      </c>
      <c r="P184" s="25" t="str">
        <f>IF($A184="","",IF(H184&gt;0,I184/H184,"No demand"))</f>
        <v/>
      </c>
      <c r="Q184" s="26" t="str">
        <f>IF($A184="","",H184*J184)</f>
        <v/>
      </c>
      <c r="R184" s="26" t="str">
        <f>IF($A184="","",MAX(0,Q184-I184))</f>
        <v/>
      </c>
      <c r="S184" s="27" t="str">
        <f>IF($A184="","",R184*D184)</f>
        <v/>
      </c>
      <c r="T184" s="27" t="str">
        <f>IF($A184="","",R184*(D184-E184))</f>
        <v/>
      </c>
      <c r="U184" s="26" t="str">
        <f>IF($A184="","",MAX(0,I184-(Q184+M184)))</f>
        <v/>
      </c>
      <c r="V184" s="27" t="str">
        <f>IF($A184="","",U184*E184)</f>
        <v/>
      </c>
      <c r="W184" s="28" t="str">
        <f>IF($A184="","",IF(R184&gt;0,"At risk",IF(U184&gt;0,"Excess","Balanced")))</f>
        <v/>
      </c>
      <c r="X184" s="28" t="str">
        <f>IF($A184="","",IF(N184="","Unavailable",IF(N184&gt;Settings!$B$3,"Positive",IF(N184=Settings!$B$3,"Neutral","Negative"))))</f>
        <v/>
      </c>
      <c r="Y184" s="28" t="str">
        <f>IF($A184="","",IF(W184="At risk",IF(X184="Unavailable","Replenish; lower ad priority until the delivery lands (no POAS: check margin)",IF(X184="Negative","Fix the economics before reordering","Replenish; lower ad priority until the delivery lands")),IF(W184="Excess",IF(X184="Unavailable","Hold the next order; promote while profitable (no POAS: check margin)",IF(X184="Negative","Deprioritise: review price, cost and clearance","Hold the next order; promote while profitable")),IF(X184="Negative","Keep stock lean; review price and cost","Keep: reorder on the usual date"))))</f>
        <v/>
      </c>
      <c r="Z184" s="28" t="str">
        <f>IF($A184="","",IF(W184="At risk",TEXT(R184,"0")&amp;" units short before the delivery",IF(W184="Excess",TEXT(U184,"0")&amp;" units above demand to delivery plus safety stock","Stock covers demand to the delivery"))&amp;IF(N184="","; no POAS","; POAS "&amp;TEXT(N184,"0.0#")&amp;" vs break-even "&amp;TEXT(Settings!$B$3,"0.0#"))&amp;IF(AND(W184="At risk",OR(L184="",L184=0)),"; no confirmed order",""))</f>
        <v/>
      </c>
      <c r="AA184" s="28" t="str">
        <f>IF($A184="","",IF(W184="At risk","Forecast, purchase order date and quantity, safety stock, margin",IF(W184="Excess","Season, product lifecycle, price floor, committed stock, returns","Season and returns before the next order")))</f>
        <v/>
      </c>
    </row>
    <row r="185" spans="1:27" x14ac:dyDescent="0.25">
      <c r="A185" s="17"/>
      <c r="B185" s="17"/>
      <c r="C185" s="17"/>
      <c r="D185" s="18"/>
      <c r="E185" s="18"/>
      <c r="F185" s="18"/>
      <c r="G185" s="18"/>
      <c r="H185" s="19"/>
      <c r="I185" s="20"/>
      <c r="J185" s="21"/>
      <c r="K185" s="22"/>
      <c r="L185" s="20"/>
      <c r="M185" s="20"/>
      <c r="N185" s="23"/>
      <c r="O185" s="24" t="str">
        <f>IF($A185="","",IF(G185&gt;0,F185/G185,""))</f>
        <v/>
      </c>
      <c r="P185" s="25" t="str">
        <f>IF($A185="","",IF(H185&gt;0,I185/H185,"No demand"))</f>
        <v/>
      </c>
      <c r="Q185" s="26" t="str">
        <f>IF($A185="","",H185*J185)</f>
        <v/>
      </c>
      <c r="R185" s="26" t="str">
        <f>IF($A185="","",MAX(0,Q185-I185))</f>
        <v/>
      </c>
      <c r="S185" s="27" t="str">
        <f>IF($A185="","",R185*D185)</f>
        <v/>
      </c>
      <c r="T185" s="27" t="str">
        <f>IF($A185="","",R185*(D185-E185))</f>
        <v/>
      </c>
      <c r="U185" s="26" t="str">
        <f>IF($A185="","",MAX(0,I185-(Q185+M185)))</f>
        <v/>
      </c>
      <c r="V185" s="27" t="str">
        <f>IF($A185="","",U185*E185)</f>
        <v/>
      </c>
      <c r="W185" s="28" t="str">
        <f>IF($A185="","",IF(R185&gt;0,"At risk",IF(U185&gt;0,"Excess","Balanced")))</f>
        <v/>
      </c>
      <c r="X185" s="28" t="str">
        <f>IF($A185="","",IF(N185="","Unavailable",IF(N185&gt;Settings!$B$3,"Positive",IF(N185=Settings!$B$3,"Neutral","Negative"))))</f>
        <v/>
      </c>
      <c r="Y185" s="28" t="str">
        <f>IF($A185="","",IF(W185="At risk",IF(X185="Unavailable","Replenish; lower ad priority until the delivery lands (no POAS: check margin)",IF(X185="Negative","Fix the economics before reordering","Replenish; lower ad priority until the delivery lands")),IF(W185="Excess",IF(X185="Unavailable","Hold the next order; promote while profitable (no POAS: check margin)",IF(X185="Negative","Deprioritise: review price, cost and clearance","Hold the next order; promote while profitable")),IF(X185="Negative","Keep stock lean; review price and cost","Keep: reorder on the usual date"))))</f>
        <v/>
      </c>
      <c r="Z185" s="28" t="str">
        <f>IF($A185="","",IF(W185="At risk",TEXT(R185,"0")&amp;" units short before the delivery",IF(W185="Excess",TEXT(U185,"0")&amp;" units above demand to delivery plus safety stock","Stock covers demand to the delivery"))&amp;IF(N185="","; no POAS","; POAS "&amp;TEXT(N185,"0.0#")&amp;" vs break-even "&amp;TEXT(Settings!$B$3,"0.0#"))&amp;IF(AND(W185="At risk",OR(L185="",L185=0)),"; no confirmed order",""))</f>
        <v/>
      </c>
      <c r="AA185" s="28" t="str">
        <f>IF($A185="","",IF(W185="At risk","Forecast, purchase order date and quantity, safety stock, margin",IF(W185="Excess","Season, product lifecycle, price floor, committed stock, returns","Season and returns before the next order")))</f>
        <v/>
      </c>
    </row>
    <row r="186" spans="1:27" x14ac:dyDescent="0.25">
      <c r="A186" s="17"/>
      <c r="B186" s="17"/>
      <c r="C186" s="17"/>
      <c r="D186" s="18"/>
      <c r="E186" s="18"/>
      <c r="F186" s="18"/>
      <c r="G186" s="18"/>
      <c r="H186" s="19"/>
      <c r="I186" s="20"/>
      <c r="J186" s="21"/>
      <c r="K186" s="22"/>
      <c r="L186" s="20"/>
      <c r="M186" s="20"/>
      <c r="N186" s="23"/>
      <c r="O186" s="24" t="str">
        <f>IF($A186="","",IF(G186&gt;0,F186/G186,""))</f>
        <v/>
      </c>
      <c r="P186" s="25" t="str">
        <f>IF($A186="","",IF(H186&gt;0,I186/H186,"No demand"))</f>
        <v/>
      </c>
      <c r="Q186" s="26" t="str">
        <f>IF($A186="","",H186*J186)</f>
        <v/>
      </c>
      <c r="R186" s="26" t="str">
        <f>IF($A186="","",MAX(0,Q186-I186))</f>
        <v/>
      </c>
      <c r="S186" s="27" t="str">
        <f>IF($A186="","",R186*D186)</f>
        <v/>
      </c>
      <c r="T186" s="27" t="str">
        <f>IF($A186="","",R186*(D186-E186))</f>
        <v/>
      </c>
      <c r="U186" s="26" t="str">
        <f>IF($A186="","",MAX(0,I186-(Q186+M186)))</f>
        <v/>
      </c>
      <c r="V186" s="27" t="str">
        <f>IF($A186="","",U186*E186)</f>
        <v/>
      </c>
      <c r="W186" s="28" t="str">
        <f>IF($A186="","",IF(R186&gt;0,"At risk",IF(U186&gt;0,"Excess","Balanced")))</f>
        <v/>
      </c>
      <c r="X186" s="28" t="str">
        <f>IF($A186="","",IF(N186="","Unavailable",IF(N186&gt;Settings!$B$3,"Positive",IF(N186=Settings!$B$3,"Neutral","Negative"))))</f>
        <v/>
      </c>
      <c r="Y186" s="28" t="str">
        <f>IF($A186="","",IF(W186="At risk",IF(X186="Unavailable","Replenish; lower ad priority until the delivery lands (no POAS: check margin)",IF(X186="Negative","Fix the economics before reordering","Replenish; lower ad priority until the delivery lands")),IF(W186="Excess",IF(X186="Unavailable","Hold the next order; promote while profitable (no POAS: check margin)",IF(X186="Negative","Deprioritise: review price, cost and clearance","Hold the next order; promote while profitable")),IF(X186="Negative","Keep stock lean; review price and cost","Keep: reorder on the usual date"))))</f>
        <v/>
      </c>
      <c r="Z186" s="28" t="str">
        <f>IF($A186="","",IF(W186="At risk",TEXT(R186,"0")&amp;" units short before the delivery",IF(W186="Excess",TEXT(U186,"0")&amp;" units above demand to delivery plus safety stock","Stock covers demand to the delivery"))&amp;IF(N186="","; no POAS","; POAS "&amp;TEXT(N186,"0.0#")&amp;" vs break-even "&amp;TEXT(Settings!$B$3,"0.0#"))&amp;IF(AND(W186="At risk",OR(L186="",L186=0)),"; no confirmed order",""))</f>
        <v/>
      </c>
      <c r="AA186" s="28" t="str">
        <f>IF($A186="","",IF(W186="At risk","Forecast, purchase order date and quantity, safety stock, margin",IF(W186="Excess","Season, product lifecycle, price floor, committed stock, returns","Season and returns before the next order")))</f>
        <v/>
      </c>
    </row>
    <row r="187" spans="1:27" x14ac:dyDescent="0.25">
      <c r="A187" s="17"/>
      <c r="B187" s="17"/>
      <c r="C187" s="17"/>
      <c r="D187" s="18"/>
      <c r="E187" s="18"/>
      <c r="F187" s="18"/>
      <c r="G187" s="18"/>
      <c r="H187" s="19"/>
      <c r="I187" s="20"/>
      <c r="J187" s="21"/>
      <c r="K187" s="22"/>
      <c r="L187" s="20"/>
      <c r="M187" s="20"/>
      <c r="N187" s="23"/>
      <c r="O187" s="24" t="str">
        <f>IF($A187="","",IF(G187&gt;0,F187/G187,""))</f>
        <v/>
      </c>
      <c r="P187" s="25" t="str">
        <f>IF($A187="","",IF(H187&gt;0,I187/H187,"No demand"))</f>
        <v/>
      </c>
      <c r="Q187" s="26" t="str">
        <f>IF($A187="","",H187*J187)</f>
        <v/>
      </c>
      <c r="R187" s="26" t="str">
        <f>IF($A187="","",MAX(0,Q187-I187))</f>
        <v/>
      </c>
      <c r="S187" s="27" t="str">
        <f>IF($A187="","",R187*D187)</f>
        <v/>
      </c>
      <c r="T187" s="27" t="str">
        <f>IF($A187="","",R187*(D187-E187))</f>
        <v/>
      </c>
      <c r="U187" s="26" t="str">
        <f>IF($A187="","",MAX(0,I187-(Q187+M187)))</f>
        <v/>
      </c>
      <c r="V187" s="27" t="str">
        <f>IF($A187="","",U187*E187)</f>
        <v/>
      </c>
      <c r="W187" s="28" t="str">
        <f>IF($A187="","",IF(R187&gt;0,"At risk",IF(U187&gt;0,"Excess","Balanced")))</f>
        <v/>
      </c>
      <c r="X187" s="28" t="str">
        <f>IF($A187="","",IF(N187="","Unavailable",IF(N187&gt;Settings!$B$3,"Positive",IF(N187=Settings!$B$3,"Neutral","Negative"))))</f>
        <v/>
      </c>
      <c r="Y187" s="28" t="str">
        <f>IF($A187="","",IF(W187="At risk",IF(X187="Unavailable","Replenish; lower ad priority until the delivery lands (no POAS: check margin)",IF(X187="Negative","Fix the economics before reordering","Replenish; lower ad priority until the delivery lands")),IF(W187="Excess",IF(X187="Unavailable","Hold the next order; promote while profitable (no POAS: check margin)",IF(X187="Negative","Deprioritise: review price, cost and clearance","Hold the next order; promote while profitable")),IF(X187="Negative","Keep stock lean; review price and cost","Keep: reorder on the usual date"))))</f>
        <v/>
      </c>
      <c r="Z187" s="28" t="str">
        <f>IF($A187="","",IF(W187="At risk",TEXT(R187,"0")&amp;" units short before the delivery",IF(W187="Excess",TEXT(U187,"0")&amp;" units above demand to delivery plus safety stock","Stock covers demand to the delivery"))&amp;IF(N187="","; no POAS","; POAS "&amp;TEXT(N187,"0.0#")&amp;" vs break-even "&amp;TEXT(Settings!$B$3,"0.0#"))&amp;IF(AND(W187="At risk",OR(L187="",L187=0)),"; no confirmed order",""))</f>
        <v/>
      </c>
      <c r="AA187" s="28" t="str">
        <f>IF($A187="","",IF(W187="At risk","Forecast, purchase order date and quantity, safety stock, margin",IF(W187="Excess","Season, product lifecycle, price floor, committed stock, returns","Season and returns before the next order")))</f>
        <v/>
      </c>
    </row>
    <row r="188" spans="1:27" x14ac:dyDescent="0.25">
      <c r="A188" s="17"/>
      <c r="B188" s="17"/>
      <c r="C188" s="17"/>
      <c r="D188" s="18"/>
      <c r="E188" s="18"/>
      <c r="F188" s="18"/>
      <c r="G188" s="18"/>
      <c r="H188" s="19"/>
      <c r="I188" s="20"/>
      <c r="J188" s="21"/>
      <c r="K188" s="22"/>
      <c r="L188" s="20"/>
      <c r="M188" s="20"/>
      <c r="N188" s="23"/>
      <c r="O188" s="24" t="str">
        <f>IF($A188="","",IF(G188&gt;0,F188/G188,""))</f>
        <v/>
      </c>
      <c r="P188" s="25" t="str">
        <f>IF($A188="","",IF(H188&gt;0,I188/H188,"No demand"))</f>
        <v/>
      </c>
      <c r="Q188" s="26" t="str">
        <f>IF($A188="","",H188*J188)</f>
        <v/>
      </c>
      <c r="R188" s="26" t="str">
        <f>IF($A188="","",MAX(0,Q188-I188))</f>
        <v/>
      </c>
      <c r="S188" s="27" t="str">
        <f>IF($A188="","",R188*D188)</f>
        <v/>
      </c>
      <c r="T188" s="27" t="str">
        <f>IF($A188="","",R188*(D188-E188))</f>
        <v/>
      </c>
      <c r="U188" s="26" t="str">
        <f>IF($A188="","",MAX(0,I188-(Q188+M188)))</f>
        <v/>
      </c>
      <c r="V188" s="27" t="str">
        <f>IF($A188="","",U188*E188)</f>
        <v/>
      </c>
      <c r="W188" s="28" t="str">
        <f>IF($A188="","",IF(R188&gt;0,"At risk",IF(U188&gt;0,"Excess","Balanced")))</f>
        <v/>
      </c>
      <c r="X188" s="28" t="str">
        <f>IF($A188="","",IF(N188="","Unavailable",IF(N188&gt;Settings!$B$3,"Positive",IF(N188=Settings!$B$3,"Neutral","Negative"))))</f>
        <v/>
      </c>
      <c r="Y188" s="28" t="str">
        <f>IF($A188="","",IF(W188="At risk",IF(X188="Unavailable","Replenish; lower ad priority until the delivery lands (no POAS: check margin)",IF(X188="Negative","Fix the economics before reordering","Replenish; lower ad priority until the delivery lands")),IF(W188="Excess",IF(X188="Unavailable","Hold the next order; promote while profitable (no POAS: check margin)",IF(X188="Negative","Deprioritise: review price, cost and clearance","Hold the next order; promote while profitable")),IF(X188="Negative","Keep stock lean; review price and cost","Keep: reorder on the usual date"))))</f>
        <v/>
      </c>
      <c r="Z188" s="28" t="str">
        <f>IF($A188="","",IF(W188="At risk",TEXT(R188,"0")&amp;" units short before the delivery",IF(W188="Excess",TEXT(U188,"0")&amp;" units above demand to delivery plus safety stock","Stock covers demand to the delivery"))&amp;IF(N188="","; no POAS","; POAS "&amp;TEXT(N188,"0.0#")&amp;" vs break-even "&amp;TEXT(Settings!$B$3,"0.0#"))&amp;IF(AND(W188="At risk",OR(L188="",L188=0)),"; no confirmed order",""))</f>
        <v/>
      </c>
      <c r="AA188" s="28" t="str">
        <f>IF($A188="","",IF(W188="At risk","Forecast, purchase order date and quantity, safety stock, margin",IF(W188="Excess","Season, product lifecycle, price floor, committed stock, returns","Season and returns before the next order")))</f>
        <v/>
      </c>
    </row>
    <row r="189" spans="1:27" x14ac:dyDescent="0.25">
      <c r="A189" s="17"/>
      <c r="B189" s="17"/>
      <c r="C189" s="17"/>
      <c r="D189" s="18"/>
      <c r="E189" s="18"/>
      <c r="F189" s="18"/>
      <c r="G189" s="18"/>
      <c r="H189" s="19"/>
      <c r="I189" s="20"/>
      <c r="J189" s="21"/>
      <c r="K189" s="22"/>
      <c r="L189" s="20"/>
      <c r="M189" s="20"/>
      <c r="N189" s="23"/>
      <c r="O189" s="24" t="str">
        <f>IF($A189="","",IF(G189&gt;0,F189/G189,""))</f>
        <v/>
      </c>
      <c r="P189" s="25" t="str">
        <f>IF($A189="","",IF(H189&gt;0,I189/H189,"No demand"))</f>
        <v/>
      </c>
      <c r="Q189" s="26" t="str">
        <f>IF($A189="","",H189*J189)</f>
        <v/>
      </c>
      <c r="R189" s="26" t="str">
        <f>IF($A189="","",MAX(0,Q189-I189))</f>
        <v/>
      </c>
      <c r="S189" s="27" t="str">
        <f>IF($A189="","",R189*D189)</f>
        <v/>
      </c>
      <c r="T189" s="27" t="str">
        <f>IF($A189="","",R189*(D189-E189))</f>
        <v/>
      </c>
      <c r="U189" s="26" t="str">
        <f>IF($A189="","",MAX(0,I189-(Q189+M189)))</f>
        <v/>
      </c>
      <c r="V189" s="27" t="str">
        <f>IF($A189="","",U189*E189)</f>
        <v/>
      </c>
      <c r="W189" s="28" t="str">
        <f>IF($A189="","",IF(R189&gt;0,"At risk",IF(U189&gt;0,"Excess","Balanced")))</f>
        <v/>
      </c>
      <c r="X189" s="28" t="str">
        <f>IF($A189="","",IF(N189="","Unavailable",IF(N189&gt;Settings!$B$3,"Positive",IF(N189=Settings!$B$3,"Neutral","Negative"))))</f>
        <v/>
      </c>
      <c r="Y189" s="28" t="str">
        <f>IF($A189="","",IF(W189="At risk",IF(X189="Unavailable","Replenish; lower ad priority until the delivery lands (no POAS: check margin)",IF(X189="Negative","Fix the economics before reordering","Replenish; lower ad priority until the delivery lands")),IF(W189="Excess",IF(X189="Unavailable","Hold the next order; promote while profitable (no POAS: check margin)",IF(X189="Negative","Deprioritise: review price, cost and clearance","Hold the next order; promote while profitable")),IF(X189="Negative","Keep stock lean; review price and cost","Keep: reorder on the usual date"))))</f>
        <v/>
      </c>
      <c r="Z189" s="28" t="str">
        <f>IF($A189="","",IF(W189="At risk",TEXT(R189,"0")&amp;" units short before the delivery",IF(W189="Excess",TEXT(U189,"0")&amp;" units above demand to delivery plus safety stock","Stock covers demand to the delivery"))&amp;IF(N189="","; no POAS","; POAS "&amp;TEXT(N189,"0.0#")&amp;" vs break-even "&amp;TEXT(Settings!$B$3,"0.0#"))&amp;IF(AND(W189="At risk",OR(L189="",L189=0)),"; no confirmed order",""))</f>
        <v/>
      </c>
      <c r="AA189" s="28" t="str">
        <f>IF($A189="","",IF(W189="At risk","Forecast, purchase order date and quantity, safety stock, margin",IF(W189="Excess","Season, product lifecycle, price floor, committed stock, returns","Season and returns before the next order")))</f>
        <v/>
      </c>
    </row>
    <row r="190" spans="1:27" x14ac:dyDescent="0.25">
      <c r="A190" s="17"/>
      <c r="B190" s="17"/>
      <c r="C190" s="17"/>
      <c r="D190" s="18"/>
      <c r="E190" s="18"/>
      <c r="F190" s="18"/>
      <c r="G190" s="18"/>
      <c r="H190" s="19"/>
      <c r="I190" s="20"/>
      <c r="J190" s="21"/>
      <c r="K190" s="22"/>
      <c r="L190" s="20"/>
      <c r="M190" s="20"/>
      <c r="N190" s="23"/>
      <c r="O190" s="24" t="str">
        <f>IF($A190="","",IF(G190&gt;0,F190/G190,""))</f>
        <v/>
      </c>
      <c r="P190" s="25" t="str">
        <f>IF($A190="","",IF(H190&gt;0,I190/H190,"No demand"))</f>
        <v/>
      </c>
      <c r="Q190" s="26" t="str">
        <f>IF($A190="","",H190*J190)</f>
        <v/>
      </c>
      <c r="R190" s="26" t="str">
        <f>IF($A190="","",MAX(0,Q190-I190))</f>
        <v/>
      </c>
      <c r="S190" s="27" t="str">
        <f>IF($A190="","",R190*D190)</f>
        <v/>
      </c>
      <c r="T190" s="27" t="str">
        <f>IF($A190="","",R190*(D190-E190))</f>
        <v/>
      </c>
      <c r="U190" s="26" t="str">
        <f>IF($A190="","",MAX(0,I190-(Q190+M190)))</f>
        <v/>
      </c>
      <c r="V190" s="27" t="str">
        <f>IF($A190="","",U190*E190)</f>
        <v/>
      </c>
      <c r="W190" s="28" t="str">
        <f>IF($A190="","",IF(R190&gt;0,"At risk",IF(U190&gt;0,"Excess","Balanced")))</f>
        <v/>
      </c>
      <c r="X190" s="28" t="str">
        <f>IF($A190="","",IF(N190="","Unavailable",IF(N190&gt;Settings!$B$3,"Positive",IF(N190=Settings!$B$3,"Neutral","Negative"))))</f>
        <v/>
      </c>
      <c r="Y190" s="28" t="str">
        <f>IF($A190="","",IF(W190="At risk",IF(X190="Unavailable","Replenish; lower ad priority until the delivery lands (no POAS: check margin)",IF(X190="Negative","Fix the economics before reordering","Replenish; lower ad priority until the delivery lands")),IF(W190="Excess",IF(X190="Unavailable","Hold the next order; promote while profitable (no POAS: check margin)",IF(X190="Negative","Deprioritise: review price, cost and clearance","Hold the next order; promote while profitable")),IF(X190="Negative","Keep stock lean; review price and cost","Keep: reorder on the usual date"))))</f>
        <v/>
      </c>
      <c r="Z190" s="28" t="str">
        <f>IF($A190="","",IF(W190="At risk",TEXT(R190,"0")&amp;" units short before the delivery",IF(W190="Excess",TEXT(U190,"0")&amp;" units above demand to delivery plus safety stock","Stock covers demand to the delivery"))&amp;IF(N190="","; no POAS","; POAS "&amp;TEXT(N190,"0.0#")&amp;" vs break-even "&amp;TEXT(Settings!$B$3,"0.0#"))&amp;IF(AND(W190="At risk",OR(L190="",L190=0)),"; no confirmed order",""))</f>
        <v/>
      </c>
      <c r="AA190" s="28" t="str">
        <f>IF($A190="","",IF(W190="At risk","Forecast, purchase order date and quantity, safety stock, margin",IF(W190="Excess","Season, product lifecycle, price floor, committed stock, returns","Season and returns before the next order")))</f>
        <v/>
      </c>
    </row>
    <row r="191" spans="1:27" x14ac:dyDescent="0.25">
      <c r="A191" s="17"/>
      <c r="B191" s="17"/>
      <c r="C191" s="17"/>
      <c r="D191" s="18"/>
      <c r="E191" s="18"/>
      <c r="F191" s="18"/>
      <c r="G191" s="18"/>
      <c r="H191" s="19"/>
      <c r="I191" s="20"/>
      <c r="J191" s="21"/>
      <c r="K191" s="22"/>
      <c r="L191" s="20"/>
      <c r="M191" s="20"/>
      <c r="N191" s="23"/>
      <c r="O191" s="24" t="str">
        <f>IF($A191="","",IF(G191&gt;0,F191/G191,""))</f>
        <v/>
      </c>
      <c r="P191" s="25" t="str">
        <f>IF($A191="","",IF(H191&gt;0,I191/H191,"No demand"))</f>
        <v/>
      </c>
      <c r="Q191" s="26" t="str">
        <f>IF($A191="","",H191*J191)</f>
        <v/>
      </c>
      <c r="R191" s="26" t="str">
        <f>IF($A191="","",MAX(0,Q191-I191))</f>
        <v/>
      </c>
      <c r="S191" s="27" t="str">
        <f>IF($A191="","",R191*D191)</f>
        <v/>
      </c>
      <c r="T191" s="27" t="str">
        <f>IF($A191="","",R191*(D191-E191))</f>
        <v/>
      </c>
      <c r="U191" s="26" t="str">
        <f>IF($A191="","",MAX(0,I191-(Q191+M191)))</f>
        <v/>
      </c>
      <c r="V191" s="27" t="str">
        <f>IF($A191="","",U191*E191)</f>
        <v/>
      </c>
      <c r="W191" s="28" t="str">
        <f>IF($A191="","",IF(R191&gt;0,"At risk",IF(U191&gt;0,"Excess","Balanced")))</f>
        <v/>
      </c>
      <c r="X191" s="28" t="str">
        <f>IF($A191="","",IF(N191="","Unavailable",IF(N191&gt;Settings!$B$3,"Positive",IF(N191=Settings!$B$3,"Neutral","Negative"))))</f>
        <v/>
      </c>
      <c r="Y191" s="28" t="str">
        <f>IF($A191="","",IF(W191="At risk",IF(X191="Unavailable","Replenish; lower ad priority until the delivery lands (no POAS: check margin)",IF(X191="Negative","Fix the economics before reordering","Replenish; lower ad priority until the delivery lands")),IF(W191="Excess",IF(X191="Unavailable","Hold the next order; promote while profitable (no POAS: check margin)",IF(X191="Negative","Deprioritise: review price, cost and clearance","Hold the next order; promote while profitable")),IF(X191="Negative","Keep stock lean; review price and cost","Keep: reorder on the usual date"))))</f>
        <v/>
      </c>
      <c r="Z191" s="28" t="str">
        <f>IF($A191="","",IF(W191="At risk",TEXT(R191,"0")&amp;" units short before the delivery",IF(W191="Excess",TEXT(U191,"0")&amp;" units above demand to delivery plus safety stock","Stock covers demand to the delivery"))&amp;IF(N191="","; no POAS","; POAS "&amp;TEXT(N191,"0.0#")&amp;" vs break-even "&amp;TEXT(Settings!$B$3,"0.0#"))&amp;IF(AND(W191="At risk",OR(L191="",L191=0)),"; no confirmed order",""))</f>
        <v/>
      </c>
      <c r="AA191" s="28" t="str">
        <f>IF($A191="","",IF(W191="At risk","Forecast, purchase order date and quantity, safety stock, margin",IF(W191="Excess","Season, product lifecycle, price floor, committed stock, returns","Season and returns before the next order")))</f>
        <v/>
      </c>
    </row>
    <row r="192" spans="1:27" x14ac:dyDescent="0.25">
      <c r="A192" s="17"/>
      <c r="B192" s="17"/>
      <c r="C192" s="17"/>
      <c r="D192" s="18"/>
      <c r="E192" s="18"/>
      <c r="F192" s="18"/>
      <c r="G192" s="18"/>
      <c r="H192" s="19"/>
      <c r="I192" s="20"/>
      <c r="J192" s="21"/>
      <c r="K192" s="22"/>
      <c r="L192" s="20"/>
      <c r="M192" s="20"/>
      <c r="N192" s="23"/>
      <c r="O192" s="24" t="str">
        <f>IF($A192="","",IF(G192&gt;0,F192/G192,""))</f>
        <v/>
      </c>
      <c r="P192" s="25" t="str">
        <f>IF($A192="","",IF(H192&gt;0,I192/H192,"No demand"))</f>
        <v/>
      </c>
      <c r="Q192" s="26" t="str">
        <f>IF($A192="","",H192*J192)</f>
        <v/>
      </c>
      <c r="R192" s="26" t="str">
        <f>IF($A192="","",MAX(0,Q192-I192))</f>
        <v/>
      </c>
      <c r="S192" s="27" t="str">
        <f>IF($A192="","",R192*D192)</f>
        <v/>
      </c>
      <c r="T192" s="27" t="str">
        <f>IF($A192="","",R192*(D192-E192))</f>
        <v/>
      </c>
      <c r="U192" s="26" t="str">
        <f>IF($A192="","",MAX(0,I192-(Q192+M192)))</f>
        <v/>
      </c>
      <c r="V192" s="27" t="str">
        <f>IF($A192="","",U192*E192)</f>
        <v/>
      </c>
      <c r="W192" s="28" t="str">
        <f>IF($A192="","",IF(R192&gt;0,"At risk",IF(U192&gt;0,"Excess","Balanced")))</f>
        <v/>
      </c>
      <c r="X192" s="28" t="str">
        <f>IF($A192="","",IF(N192="","Unavailable",IF(N192&gt;Settings!$B$3,"Positive",IF(N192=Settings!$B$3,"Neutral","Negative"))))</f>
        <v/>
      </c>
      <c r="Y192" s="28" t="str">
        <f>IF($A192="","",IF(W192="At risk",IF(X192="Unavailable","Replenish; lower ad priority until the delivery lands (no POAS: check margin)",IF(X192="Negative","Fix the economics before reordering","Replenish; lower ad priority until the delivery lands")),IF(W192="Excess",IF(X192="Unavailable","Hold the next order; promote while profitable (no POAS: check margin)",IF(X192="Negative","Deprioritise: review price, cost and clearance","Hold the next order; promote while profitable")),IF(X192="Negative","Keep stock lean; review price and cost","Keep: reorder on the usual date"))))</f>
        <v/>
      </c>
      <c r="Z192" s="28" t="str">
        <f>IF($A192="","",IF(W192="At risk",TEXT(R192,"0")&amp;" units short before the delivery",IF(W192="Excess",TEXT(U192,"0")&amp;" units above demand to delivery plus safety stock","Stock covers demand to the delivery"))&amp;IF(N192="","; no POAS","; POAS "&amp;TEXT(N192,"0.0#")&amp;" vs break-even "&amp;TEXT(Settings!$B$3,"0.0#"))&amp;IF(AND(W192="At risk",OR(L192="",L192=0)),"; no confirmed order",""))</f>
        <v/>
      </c>
      <c r="AA192" s="28" t="str">
        <f>IF($A192="","",IF(W192="At risk","Forecast, purchase order date and quantity, safety stock, margin",IF(W192="Excess","Season, product lifecycle, price floor, committed stock, returns","Season and returns before the next order")))</f>
        <v/>
      </c>
    </row>
    <row r="193" spans="1:27" x14ac:dyDescent="0.25">
      <c r="A193" s="17"/>
      <c r="B193" s="17"/>
      <c r="C193" s="17"/>
      <c r="D193" s="18"/>
      <c r="E193" s="18"/>
      <c r="F193" s="18"/>
      <c r="G193" s="18"/>
      <c r="H193" s="19"/>
      <c r="I193" s="20"/>
      <c r="J193" s="21"/>
      <c r="K193" s="22"/>
      <c r="L193" s="20"/>
      <c r="M193" s="20"/>
      <c r="N193" s="23"/>
      <c r="O193" s="24" t="str">
        <f>IF($A193="","",IF(G193&gt;0,F193/G193,""))</f>
        <v/>
      </c>
      <c r="P193" s="25" t="str">
        <f>IF($A193="","",IF(H193&gt;0,I193/H193,"No demand"))</f>
        <v/>
      </c>
      <c r="Q193" s="26" t="str">
        <f>IF($A193="","",H193*J193)</f>
        <v/>
      </c>
      <c r="R193" s="26" t="str">
        <f>IF($A193="","",MAX(0,Q193-I193))</f>
        <v/>
      </c>
      <c r="S193" s="27" t="str">
        <f>IF($A193="","",R193*D193)</f>
        <v/>
      </c>
      <c r="T193" s="27" t="str">
        <f>IF($A193="","",R193*(D193-E193))</f>
        <v/>
      </c>
      <c r="U193" s="26" t="str">
        <f>IF($A193="","",MAX(0,I193-(Q193+M193)))</f>
        <v/>
      </c>
      <c r="V193" s="27" t="str">
        <f>IF($A193="","",U193*E193)</f>
        <v/>
      </c>
      <c r="W193" s="28" t="str">
        <f>IF($A193="","",IF(R193&gt;0,"At risk",IF(U193&gt;0,"Excess","Balanced")))</f>
        <v/>
      </c>
      <c r="X193" s="28" t="str">
        <f>IF($A193="","",IF(N193="","Unavailable",IF(N193&gt;Settings!$B$3,"Positive",IF(N193=Settings!$B$3,"Neutral","Negative"))))</f>
        <v/>
      </c>
      <c r="Y193" s="28" t="str">
        <f>IF($A193="","",IF(W193="At risk",IF(X193="Unavailable","Replenish; lower ad priority until the delivery lands (no POAS: check margin)",IF(X193="Negative","Fix the economics before reordering","Replenish; lower ad priority until the delivery lands")),IF(W193="Excess",IF(X193="Unavailable","Hold the next order; promote while profitable (no POAS: check margin)",IF(X193="Negative","Deprioritise: review price, cost and clearance","Hold the next order; promote while profitable")),IF(X193="Negative","Keep stock lean; review price and cost","Keep: reorder on the usual date"))))</f>
        <v/>
      </c>
      <c r="Z193" s="28" t="str">
        <f>IF($A193="","",IF(W193="At risk",TEXT(R193,"0")&amp;" units short before the delivery",IF(W193="Excess",TEXT(U193,"0")&amp;" units above demand to delivery plus safety stock","Stock covers demand to the delivery"))&amp;IF(N193="","; no POAS","; POAS "&amp;TEXT(N193,"0.0#")&amp;" vs break-even "&amp;TEXT(Settings!$B$3,"0.0#"))&amp;IF(AND(W193="At risk",OR(L193="",L193=0)),"; no confirmed order",""))</f>
        <v/>
      </c>
      <c r="AA193" s="28" t="str">
        <f>IF($A193="","",IF(W193="At risk","Forecast, purchase order date and quantity, safety stock, margin",IF(W193="Excess","Season, product lifecycle, price floor, committed stock, returns","Season and returns before the next order")))</f>
        <v/>
      </c>
    </row>
    <row r="194" spans="1:27" x14ac:dyDescent="0.25">
      <c r="A194" s="17"/>
      <c r="B194" s="17"/>
      <c r="C194" s="17"/>
      <c r="D194" s="18"/>
      <c r="E194" s="18"/>
      <c r="F194" s="18"/>
      <c r="G194" s="18"/>
      <c r="H194" s="19"/>
      <c r="I194" s="20"/>
      <c r="J194" s="21"/>
      <c r="K194" s="22"/>
      <c r="L194" s="20"/>
      <c r="M194" s="20"/>
      <c r="N194" s="23"/>
      <c r="O194" s="24" t="str">
        <f>IF($A194="","",IF(G194&gt;0,F194/G194,""))</f>
        <v/>
      </c>
      <c r="P194" s="25" t="str">
        <f>IF($A194="","",IF(H194&gt;0,I194/H194,"No demand"))</f>
        <v/>
      </c>
      <c r="Q194" s="26" t="str">
        <f>IF($A194="","",H194*J194)</f>
        <v/>
      </c>
      <c r="R194" s="26" t="str">
        <f>IF($A194="","",MAX(0,Q194-I194))</f>
        <v/>
      </c>
      <c r="S194" s="27" t="str">
        <f>IF($A194="","",R194*D194)</f>
        <v/>
      </c>
      <c r="T194" s="27" t="str">
        <f>IF($A194="","",R194*(D194-E194))</f>
        <v/>
      </c>
      <c r="U194" s="26" t="str">
        <f>IF($A194="","",MAX(0,I194-(Q194+M194)))</f>
        <v/>
      </c>
      <c r="V194" s="27" t="str">
        <f>IF($A194="","",U194*E194)</f>
        <v/>
      </c>
      <c r="W194" s="28" t="str">
        <f>IF($A194="","",IF(R194&gt;0,"At risk",IF(U194&gt;0,"Excess","Balanced")))</f>
        <v/>
      </c>
      <c r="X194" s="28" t="str">
        <f>IF($A194="","",IF(N194="","Unavailable",IF(N194&gt;Settings!$B$3,"Positive",IF(N194=Settings!$B$3,"Neutral","Negative"))))</f>
        <v/>
      </c>
      <c r="Y194" s="28" t="str">
        <f>IF($A194="","",IF(W194="At risk",IF(X194="Unavailable","Replenish; lower ad priority until the delivery lands (no POAS: check margin)",IF(X194="Negative","Fix the economics before reordering","Replenish; lower ad priority until the delivery lands")),IF(W194="Excess",IF(X194="Unavailable","Hold the next order; promote while profitable (no POAS: check margin)",IF(X194="Negative","Deprioritise: review price, cost and clearance","Hold the next order; promote while profitable")),IF(X194="Negative","Keep stock lean; review price and cost","Keep: reorder on the usual date"))))</f>
        <v/>
      </c>
      <c r="Z194" s="28" t="str">
        <f>IF($A194="","",IF(W194="At risk",TEXT(R194,"0")&amp;" units short before the delivery",IF(W194="Excess",TEXT(U194,"0")&amp;" units above demand to delivery plus safety stock","Stock covers demand to the delivery"))&amp;IF(N194="","; no POAS","; POAS "&amp;TEXT(N194,"0.0#")&amp;" vs break-even "&amp;TEXT(Settings!$B$3,"0.0#"))&amp;IF(AND(W194="At risk",OR(L194="",L194=0)),"; no confirmed order",""))</f>
        <v/>
      </c>
      <c r="AA194" s="28" t="str">
        <f>IF($A194="","",IF(W194="At risk","Forecast, purchase order date and quantity, safety stock, margin",IF(W194="Excess","Season, product lifecycle, price floor, committed stock, returns","Season and returns before the next order")))</f>
        <v/>
      </c>
    </row>
    <row r="195" spans="1:27" x14ac:dyDescent="0.25">
      <c r="A195" s="17"/>
      <c r="B195" s="17"/>
      <c r="C195" s="17"/>
      <c r="D195" s="18"/>
      <c r="E195" s="18"/>
      <c r="F195" s="18"/>
      <c r="G195" s="18"/>
      <c r="H195" s="19"/>
      <c r="I195" s="20"/>
      <c r="J195" s="21"/>
      <c r="K195" s="22"/>
      <c r="L195" s="20"/>
      <c r="M195" s="20"/>
      <c r="N195" s="23"/>
      <c r="O195" s="24" t="str">
        <f>IF($A195="","",IF(G195&gt;0,F195/G195,""))</f>
        <v/>
      </c>
      <c r="P195" s="25" t="str">
        <f>IF($A195="","",IF(H195&gt;0,I195/H195,"No demand"))</f>
        <v/>
      </c>
      <c r="Q195" s="26" t="str">
        <f>IF($A195="","",H195*J195)</f>
        <v/>
      </c>
      <c r="R195" s="26" t="str">
        <f>IF($A195="","",MAX(0,Q195-I195))</f>
        <v/>
      </c>
      <c r="S195" s="27" t="str">
        <f>IF($A195="","",R195*D195)</f>
        <v/>
      </c>
      <c r="T195" s="27" t="str">
        <f>IF($A195="","",R195*(D195-E195))</f>
        <v/>
      </c>
      <c r="U195" s="26" t="str">
        <f>IF($A195="","",MAX(0,I195-(Q195+M195)))</f>
        <v/>
      </c>
      <c r="V195" s="27" t="str">
        <f>IF($A195="","",U195*E195)</f>
        <v/>
      </c>
      <c r="W195" s="28" t="str">
        <f>IF($A195="","",IF(R195&gt;0,"At risk",IF(U195&gt;0,"Excess","Balanced")))</f>
        <v/>
      </c>
      <c r="X195" s="28" t="str">
        <f>IF($A195="","",IF(N195="","Unavailable",IF(N195&gt;Settings!$B$3,"Positive",IF(N195=Settings!$B$3,"Neutral","Negative"))))</f>
        <v/>
      </c>
      <c r="Y195" s="28" t="str">
        <f>IF($A195="","",IF(W195="At risk",IF(X195="Unavailable","Replenish; lower ad priority until the delivery lands (no POAS: check margin)",IF(X195="Negative","Fix the economics before reordering","Replenish; lower ad priority until the delivery lands")),IF(W195="Excess",IF(X195="Unavailable","Hold the next order; promote while profitable (no POAS: check margin)",IF(X195="Negative","Deprioritise: review price, cost and clearance","Hold the next order; promote while profitable")),IF(X195="Negative","Keep stock lean; review price and cost","Keep: reorder on the usual date"))))</f>
        <v/>
      </c>
      <c r="Z195" s="28" t="str">
        <f>IF($A195="","",IF(W195="At risk",TEXT(R195,"0")&amp;" units short before the delivery",IF(W195="Excess",TEXT(U195,"0")&amp;" units above demand to delivery plus safety stock","Stock covers demand to the delivery"))&amp;IF(N195="","; no POAS","; POAS "&amp;TEXT(N195,"0.0#")&amp;" vs break-even "&amp;TEXT(Settings!$B$3,"0.0#"))&amp;IF(AND(W195="At risk",OR(L195="",L195=0)),"; no confirmed order",""))</f>
        <v/>
      </c>
      <c r="AA195" s="28" t="str">
        <f>IF($A195="","",IF(W195="At risk","Forecast, purchase order date and quantity, safety stock, margin",IF(W195="Excess","Season, product lifecycle, price floor, committed stock, returns","Season and returns before the next order")))</f>
        <v/>
      </c>
    </row>
    <row r="196" spans="1:27" x14ac:dyDescent="0.25">
      <c r="A196" s="17"/>
      <c r="B196" s="17"/>
      <c r="C196" s="17"/>
      <c r="D196" s="18"/>
      <c r="E196" s="18"/>
      <c r="F196" s="18"/>
      <c r="G196" s="18"/>
      <c r="H196" s="19"/>
      <c r="I196" s="20"/>
      <c r="J196" s="21"/>
      <c r="K196" s="22"/>
      <c r="L196" s="20"/>
      <c r="M196" s="20"/>
      <c r="N196" s="23"/>
      <c r="O196" s="24" t="str">
        <f>IF($A196="","",IF(G196&gt;0,F196/G196,""))</f>
        <v/>
      </c>
      <c r="P196" s="25" t="str">
        <f>IF($A196="","",IF(H196&gt;0,I196/H196,"No demand"))</f>
        <v/>
      </c>
      <c r="Q196" s="26" t="str">
        <f>IF($A196="","",H196*J196)</f>
        <v/>
      </c>
      <c r="R196" s="26" t="str">
        <f>IF($A196="","",MAX(0,Q196-I196))</f>
        <v/>
      </c>
      <c r="S196" s="27" t="str">
        <f>IF($A196="","",R196*D196)</f>
        <v/>
      </c>
      <c r="T196" s="27" t="str">
        <f>IF($A196="","",R196*(D196-E196))</f>
        <v/>
      </c>
      <c r="U196" s="26" t="str">
        <f>IF($A196="","",MAX(0,I196-(Q196+M196)))</f>
        <v/>
      </c>
      <c r="V196" s="27" t="str">
        <f>IF($A196="","",U196*E196)</f>
        <v/>
      </c>
      <c r="W196" s="28" t="str">
        <f>IF($A196="","",IF(R196&gt;0,"At risk",IF(U196&gt;0,"Excess","Balanced")))</f>
        <v/>
      </c>
      <c r="X196" s="28" t="str">
        <f>IF($A196="","",IF(N196="","Unavailable",IF(N196&gt;Settings!$B$3,"Positive",IF(N196=Settings!$B$3,"Neutral","Negative"))))</f>
        <v/>
      </c>
      <c r="Y196" s="28" t="str">
        <f>IF($A196="","",IF(W196="At risk",IF(X196="Unavailable","Replenish; lower ad priority until the delivery lands (no POAS: check margin)",IF(X196="Negative","Fix the economics before reordering","Replenish; lower ad priority until the delivery lands")),IF(W196="Excess",IF(X196="Unavailable","Hold the next order; promote while profitable (no POAS: check margin)",IF(X196="Negative","Deprioritise: review price, cost and clearance","Hold the next order; promote while profitable")),IF(X196="Negative","Keep stock lean; review price and cost","Keep: reorder on the usual date"))))</f>
        <v/>
      </c>
      <c r="Z196" s="28" t="str">
        <f>IF($A196="","",IF(W196="At risk",TEXT(R196,"0")&amp;" units short before the delivery",IF(W196="Excess",TEXT(U196,"0")&amp;" units above demand to delivery plus safety stock","Stock covers demand to the delivery"))&amp;IF(N196="","; no POAS","; POAS "&amp;TEXT(N196,"0.0#")&amp;" vs break-even "&amp;TEXT(Settings!$B$3,"0.0#"))&amp;IF(AND(W196="At risk",OR(L196="",L196=0)),"; no confirmed order",""))</f>
        <v/>
      </c>
      <c r="AA196" s="28" t="str">
        <f>IF($A196="","",IF(W196="At risk","Forecast, purchase order date and quantity, safety stock, margin",IF(W196="Excess","Season, product lifecycle, price floor, committed stock, returns","Season and returns before the next order")))</f>
        <v/>
      </c>
    </row>
    <row r="197" spans="1:27" x14ac:dyDescent="0.25">
      <c r="A197" s="17"/>
      <c r="B197" s="17"/>
      <c r="C197" s="17"/>
      <c r="D197" s="18"/>
      <c r="E197" s="18"/>
      <c r="F197" s="18"/>
      <c r="G197" s="18"/>
      <c r="H197" s="19"/>
      <c r="I197" s="20"/>
      <c r="J197" s="21"/>
      <c r="K197" s="22"/>
      <c r="L197" s="20"/>
      <c r="M197" s="20"/>
      <c r="N197" s="23"/>
      <c r="O197" s="24" t="str">
        <f>IF($A197="","",IF(G197&gt;0,F197/G197,""))</f>
        <v/>
      </c>
      <c r="P197" s="25" t="str">
        <f>IF($A197="","",IF(H197&gt;0,I197/H197,"No demand"))</f>
        <v/>
      </c>
      <c r="Q197" s="26" t="str">
        <f>IF($A197="","",H197*J197)</f>
        <v/>
      </c>
      <c r="R197" s="26" t="str">
        <f>IF($A197="","",MAX(0,Q197-I197))</f>
        <v/>
      </c>
      <c r="S197" s="27" t="str">
        <f>IF($A197="","",R197*D197)</f>
        <v/>
      </c>
      <c r="T197" s="27" t="str">
        <f>IF($A197="","",R197*(D197-E197))</f>
        <v/>
      </c>
      <c r="U197" s="26" t="str">
        <f>IF($A197="","",MAX(0,I197-(Q197+M197)))</f>
        <v/>
      </c>
      <c r="V197" s="27" t="str">
        <f>IF($A197="","",U197*E197)</f>
        <v/>
      </c>
      <c r="W197" s="28" t="str">
        <f>IF($A197="","",IF(R197&gt;0,"At risk",IF(U197&gt;0,"Excess","Balanced")))</f>
        <v/>
      </c>
      <c r="X197" s="28" t="str">
        <f>IF($A197="","",IF(N197="","Unavailable",IF(N197&gt;Settings!$B$3,"Positive",IF(N197=Settings!$B$3,"Neutral","Negative"))))</f>
        <v/>
      </c>
      <c r="Y197" s="28" t="str">
        <f>IF($A197="","",IF(W197="At risk",IF(X197="Unavailable","Replenish; lower ad priority until the delivery lands (no POAS: check margin)",IF(X197="Negative","Fix the economics before reordering","Replenish; lower ad priority until the delivery lands")),IF(W197="Excess",IF(X197="Unavailable","Hold the next order; promote while profitable (no POAS: check margin)",IF(X197="Negative","Deprioritise: review price, cost and clearance","Hold the next order; promote while profitable")),IF(X197="Negative","Keep stock lean; review price and cost","Keep: reorder on the usual date"))))</f>
        <v/>
      </c>
      <c r="Z197" s="28" t="str">
        <f>IF($A197="","",IF(W197="At risk",TEXT(R197,"0")&amp;" units short before the delivery",IF(W197="Excess",TEXT(U197,"0")&amp;" units above demand to delivery plus safety stock","Stock covers demand to the delivery"))&amp;IF(N197="","; no POAS","; POAS "&amp;TEXT(N197,"0.0#")&amp;" vs break-even "&amp;TEXT(Settings!$B$3,"0.0#"))&amp;IF(AND(W197="At risk",OR(L197="",L197=0)),"; no confirmed order",""))</f>
        <v/>
      </c>
      <c r="AA197" s="28" t="str">
        <f>IF($A197="","",IF(W197="At risk","Forecast, purchase order date and quantity, safety stock, margin",IF(W197="Excess","Season, product lifecycle, price floor, committed stock, returns","Season and returns before the next order")))</f>
        <v/>
      </c>
    </row>
    <row r="198" spans="1:27" x14ac:dyDescent="0.25">
      <c r="A198" s="17"/>
      <c r="B198" s="17"/>
      <c r="C198" s="17"/>
      <c r="D198" s="18"/>
      <c r="E198" s="18"/>
      <c r="F198" s="18"/>
      <c r="G198" s="18"/>
      <c r="H198" s="19"/>
      <c r="I198" s="20"/>
      <c r="J198" s="21"/>
      <c r="K198" s="22"/>
      <c r="L198" s="20"/>
      <c r="M198" s="20"/>
      <c r="N198" s="23"/>
      <c r="O198" s="24" t="str">
        <f>IF($A198="","",IF(G198&gt;0,F198/G198,""))</f>
        <v/>
      </c>
      <c r="P198" s="25" t="str">
        <f>IF($A198="","",IF(H198&gt;0,I198/H198,"No demand"))</f>
        <v/>
      </c>
      <c r="Q198" s="26" t="str">
        <f>IF($A198="","",H198*J198)</f>
        <v/>
      </c>
      <c r="R198" s="26" t="str">
        <f>IF($A198="","",MAX(0,Q198-I198))</f>
        <v/>
      </c>
      <c r="S198" s="27" t="str">
        <f>IF($A198="","",R198*D198)</f>
        <v/>
      </c>
      <c r="T198" s="27" t="str">
        <f>IF($A198="","",R198*(D198-E198))</f>
        <v/>
      </c>
      <c r="U198" s="26" t="str">
        <f>IF($A198="","",MAX(0,I198-(Q198+M198)))</f>
        <v/>
      </c>
      <c r="V198" s="27" t="str">
        <f>IF($A198="","",U198*E198)</f>
        <v/>
      </c>
      <c r="W198" s="28" t="str">
        <f>IF($A198="","",IF(R198&gt;0,"At risk",IF(U198&gt;0,"Excess","Balanced")))</f>
        <v/>
      </c>
      <c r="X198" s="28" t="str">
        <f>IF($A198="","",IF(N198="","Unavailable",IF(N198&gt;Settings!$B$3,"Positive",IF(N198=Settings!$B$3,"Neutral","Negative"))))</f>
        <v/>
      </c>
      <c r="Y198" s="28" t="str">
        <f>IF($A198="","",IF(W198="At risk",IF(X198="Unavailable","Replenish; lower ad priority until the delivery lands (no POAS: check margin)",IF(X198="Negative","Fix the economics before reordering","Replenish; lower ad priority until the delivery lands")),IF(W198="Excess",IF(X198="Unavailable","Hold the next order; promote while profitable (no POAS: check margin)",IF(X198="Negative","Deprioritise: review price, cost and clearance","Hold the next order; promote while profitable")),IF(X198="Negative","Keep stock lean; review price and cost","Keep: reorder on the usual date"))))</f>
        <v/>
      </c>
      <c r="Z198" s="28" t="str">
        <f>IF($A198="","",IF(W198="At risk",TEXT(R198,"0")&amp;" units short before the delivery",IF(W198="Excess",TEXT(U198,"0")&amp;" units above demand to delivery plus safety stock","Stock covers demand to the delivery"))&amp;IF(N198="","; no POAS","; POAS "&amp;TEXT(N198,"0.0#")&amp;" vs break-even "&amp;TEXT(Settings!$B$3,"0.0#"))&amp;IF(AND(W198="At risk",OR(L198="",L198=0)),"; no confirmed order",""))</f>
        <v/>
      </c>
      <c r="AA198" s="28" t="str">
        <f>IF($A198="","",IF(W198="At risk","Forecast, purchase order date and quantity, safety stock, margin",IF(W198="Excess","Season, product lifecycle, price floor, committed stock, returns","Season and returns before the next order")))</f>
        <v/>
      </c>
    </row>
    <row r="199" spans="1:27" x14ac:dyDescent="0.25">
      <c r="A199" s="17"/>
      <c r="B199" s="17"/>
      <c r="C199" s="17"/>
      <c r="D199" s="18"/>
      <c r="E199" s="18"/>
      <c r="F199" s="18"/>
      <c r="G199" s="18"/>
      <c r="H199" s="19"/>
      <c r="I199" s="20"/>
      <c r="J199" s="21"/>
      <c r="K199" s="22"/>
      <c r="L199" s="20"/>
      <c r="M199" s="20"/>
      <c r="N199" s="23"/>
      <c r="O199" s="24" t="str">
        <f>IF($A199="","",IF(G199&gt;0,F199/G199,""))</f>
        <v/>
      </c>
      <c r="P199" s="25" t="str">
        <f>IF($A199="","",IF(H199&gt;0,I199/H199,"No demand"))</f>
        <v/>
      </c>
      <c r="Q199" s="26" t="str">
        <f>IF($A199="","",H199*J199)</f>
        <v/>
      </c>
      <c r="R199" s="26" t="str">
        <f>IF($A199="","",MAX(0,Q199-I199))</f>
        <v/>
      </c>
      <c r="S199" s="27" t="str">
        <f>IF($A199="","",R199*D199)</f>
        <v/>
      </c>
      <c r="T199" s="27" t="str">
        <f>IF($A199="","",R199*(D199-E199))</f>
        <v/>
      </c>
      <c r="U199" s="26" t="str">
        <f>IF($A199="","",MAX(0,I199-(Q199+M199)))</f>
        <v/>
      </c>
      <c r="V199" s="27" t="str">
        <f>IF($A199="","",U199*E199)</f>
        <v/>
      </c>
      <c r="W199" s="28" t="str">
        <f>IF($A199="","",IF(R199&gt;0,"At risk",IF(U199&gt;0,"Excess","Balanced")))</f>
        <v/>
      </c>
      <c r="X199" s="28" t="str">
        <f>IF($A199="","",IF(N199="","Unavailable",IF(N199&gt;Settings!$B$3,"Positive",IF(N199=Settings!$B$3,"Neutral","Negative"))))</f>
        <v/>
      </c>
      <c r="Y199" s="28" t="str">
        <f>IF($A199="","",IF(W199="At risk",IF(X199="Unavailable","Replenish; lower ad priority until the delivery lands (no POAS: check margin)",IF(X199="Negative","Fix the economics before reordering","Replenish; lower ad priority until the delivery lands")),IF(W199="Excess",IF(X199="Unavailable","Hold the next order; promote while profitable (no POAS: check margin)",IF(X199="Negative","Deprioritise: review price, cost and clearance","Hold the next order; promote while profitable")),IF(X199="Negative","Keep stock lean; review price and cost","Keep: reorder on the usual date"))))</f>
        <v/>
      </c>
      <c r="Z199" s="28" t="str">
        <f>IF($A199="","",IF(W199="At risk",TEXT(R199,"0")&amp;" units short before the delivery",IF(W199="Excess",TEXT(U199,"0")&amp;" units above demand to delivery plus safety stock","Stock covers demand to the delivery"))&amp;IF(N199="","; no POAS","; POAS "&amp;TEXT(N199,"0.0#")&amp;" vs break-even "&amp;TEXT(Settings!$B$3,"0.0#"))&amp;IF(AND(W199="At risk",OR(L199="",L199=0)),"; no confirmed order",""))</f>
        <v/>
      </c>
      <c r="AA199" s="28" t="str">
        <f>IF($A199="","",IF(W199="At risk","Forecast, purchase order date and quantity, safety stock, margin",IF(W199="Excess","Season, product lifecycle, price floor, committed stock, returns","Season and returns before the next order")))</f>
        <v/>
      </c>
    </row>
    <row r="200" spans="1:27" x14ac:dyDescent="0.25">
      <c r="A200" s="17"/>
      <c r="B200" s="17"/>
      <c r="C200" s="17"/>
      <c r="D200" s="18"/>
      <c r="E200" s="18"/>
      <c r="F200" s="18"/>
      <c r="G200" s="18"/>
      <c r="H200" s="19"/>
      <c r="I200" s="20"/>
      <c r="J200" s="21"/>
      <c r="K200" s="22"/>
      <c r="L200" s="20"/>
      <c r="M200" s="20"/>
      <c r="N200" s="23"/>
      <c r="O200" s="24" t="str">
        <f>IF($A200="","",IF(G200&gt;0,F200/G200,""))</f>
        <v/>
      </c>
      <c r="P200" s="25" t="str">
        <f>IF($A200="","",IF(H200&gt;0,I200/H200,"No demand"))</f>
        <v/>
      </c>
      <c r="Q200" s="26" t="str">
        <f>IF($A200="","",H200*J200)</f>
        <v/>
      </c>
      <c r="R200" s="26" t="str">
        <f>IF($A200="","",MAX(0,Q200-I200))</f>
        <v/>
      </c>
      <c r="S200" s="27" t="str">
        <f>IF($A200="","",R200*D200)</f>
        <v/>
      </c>
      <c r="T200" s="27" t="str">
        <f>IF($A200="","",R200*(D200-E200))</f>
        <v/>
      </c>
      <c r="U200" s="26" t="str">
        <f>IF($A200="","",MAX(0,I200-(Q200+M200)))</f>
        <v/>
      </c>
      <c r="V200" s="27" t="str">
        <f>IF($A200="","",U200*E200)</f>
        <v/>
      </c>
      <c r="W200" s="28" t="str">
        <f>IF($A200="","",IF(R200&gt;0,"At risk",IF(U200&gt;0,"Excess","Balanced")))</f>
        <v/>
      </c>
      <c r="X200" s="28" t="str">
        <f>IF($A200="","",IF(N200="","Unavailable",IF(N200&gt;Settings!$B$3,"Positive",IF(N200=Settings!$B$3,"Neutral","Negative"))))</f>
        <v/>
      </c>
      <c r="Y200" s="28" t="str">
        <f>IF($A200="","",IF(W200="At risk",IF(X200="Unavailable","Replenish; lower ad priority until the delivery lands (no POAS: check margin)",IF(X200="Negative","Fix the economics before reordering","Replenish; lower ad priority until the delivery lands")),IF(W200="Excess",IF(X200="Unavailable","Hold the next order; promote while profitable (no POAS: check margin)",IF(X200="Negative","Deprioritise: review price, cost and clearance","Hold the next order; promote while profitable")),IF(X200="Negative","Keep stock lean; review price and cost","Keep: reorder on the usual date"))))</f>
        <v/>
      </c>
      <c r="Z200" s="28" t="str">
        <f>IF($A200="","",IF(W200="At risk",TEXT(R200,"0")&amp;" units short before the delivery",IF(W200="Excess",TEXT(U200,"0")&amp;" units above demand to delivery plus safety stock","Stock covers demand to the delivery"))&amp;IF(N200="","; no POAS","; POAS "&amp;TEXT(N200,"0.0#")&amp;" vs break-even "&amp;TEXT(Settings!$B$3,"0.0#"))&amp;IF(AND(W200="At risk",OR(L200="",L200=0)),"; no confirmed order",""))</f>
        <v/>
      </c>
      <c r="AA200" s="28" t="str">
        <f>IF($A200="","",IF(W200="At risk","Forecast, purchase order date and quantity, safety stock, margin",IF(W200="Excess","Season, product lifecycle, price floor, committed stock, returns","Season and returns before the next order")))</f>
        <v/>
      </c>
    </row>
    <row r="201" spans="1:27" x14ac:dyDescent="0.25">
      <c r="A201" s="17"/>
      <c r="B201" s="17"/>
      <c r="C201" s="17"/>
      <c r="D201" s="18"/>
      <c r="E201" s="18"/>
      <c r="F201" s="18"/>
      <c r="G201" s="18"/>
      <c r="H201" s="19"/>
      <c r="I201" s="20"/>
      <c r="J201" s="21"/>
      <c r="K201" s="22"/>
      <c r="L201" s="20"/>
      <c r="M201" s="20"/>
      <c r="N201" s="23"/>
      <c r="O201" s="24" t="str">
        <f>IF($A201="","",IF(G201&gt;0,F201/G201,""))</f>
        <v/>
      </c>
      <c r="P201" s="25" t="str">
        <f>IF($A201="","",IF(H201&gt;0,I201/H201,"No demand"))</f>
        <v/>
      </c>
      <c r="Q201" s="26" t="str">
        <f>IF($A201="","",H201*J201)</f>
        <v/>
      </c>
      <c r="R201" s="26" t="str">
        <f>IF($A201="","",MAX(0,Q201-I201))</f>
        <v/>
      </c>
      <c r="S201" s="27" t="str">
        <f>IF($A201="","",R201*D201)</f>
        <v/>
      </c>
      <c r="T201" s="27" t="str">
        <f>IF($A201="","",R201*(D201-E201))</f>
        <v/>
      </c>
      <c r="U201" s="26" t="str">
        <f>IF($A201="","",MAX(0,I201-(Q201+M201)))</f>
        <v/>
      </c>
      <c r="V201" s="27" t="str">
        <f>IF($A201="","",U201*E201)</f>
        <v/>
      </c>
      <c r="W201" s="28" t="str">
        <f>IF($A201="","",IF(R201&gt;0,"At risk",IF(U201&gt;0,"Excess","Balanced")))</f>
        <v/>
      </c>
      <c r="X201" s="28" t="str">
        <f>IF($A201="","",IF(N201="","Unavailable",IF(N201&gt;Settings!$B$3,"Positive",IF(N201=Settings!$B$3,"Neutral","Negative"))))</f>
        <v/>
      </c>
      <c r="Y201" s="28" t="str">
        <f>IF($A201="","",IF(W201="At risk",IF(X201="Unavailable","Replenish; lower ad priority until the delivery lands (no POAS: check margin)",IF(X201="Negative","Fix the economics before reordering","Replenish; lower ad priority until the delivery lands")),IF(W201="Excess",IF(X201="Unavailable","Hold the next order; promote while profitable (no POAS: check margin)",IF(X201="Negative","Deprioritise: review price, cost and clearance","Hold the next order; promote while profitable")),IF(X201="Negative","Keep stock lean; review price and cost","Keep: reorder on the usual date"))))</f>
        <v/>
      </c>
      <c r="Z201" s="28" t="str">
        <f>IF($A201="","",IF(W201="At risk",TEXT(R201,"0")&amp;" units short before the delivery",IF(W201="Excess",TEXT(U201,"0")&amp;" units above demand to delivery plus safety stock","Stock covers demand to the delivery"))&amp;IF(N201="","; no POAS","; POAS "&amp;TEXT(N201,"0.0#")&amp;" vs break-even "&amp;TEXT(Settings!$B$3,"0.0#"))&amp;IF(AND(W201="At risk",OR(L201="",L201=0)),"; no confirmed order",""))</f>
        <v/>
      </c>
      <c r="AA201" s="28" t="str">
        <f>IF($A201="","",IF(W201="At risk","Forecast, purchase order date and quantity, safety stock, margin",IF(W201="Excess","Season, product lifecycle, price floor, committed stock, returns","Season and returns before the next order")))</f>
        <v/>
      </c>
    </row>
    <row r="202" spans="1:27" x14ac:dyDescent="0.25">
      <c r="A202" s="17"/>
      <c r="B202" s="17"/>
      <c r="C202" s="17"/>
      <c r="D202" s="18"/>
      <c r="E202" s="18"/>
      <c r="F202" s="18"/>
      <c r="G202" s="18"/>
      <c r="H202" s="19"/>
      <c r="I202" s="20"/>
      <c r="J202" s="21"/>
      <c r="K202" s="22"/>
      <c r="L202" s="20"/>
      <c r="M202" s="20"/>
      <c r="N202" s="23"/>
      <c r="O202" s="24" t="str">
        <f>IF($A202="","",IF(G202&gt;0,F202/G202,""))</f>
        <v/>
      </c>
      <c r="P202" s="25" t="str">
        <f>IF($A202="","",IF(H202&gt;0,I202/H202,"No demand"))</f>
        <v/>
      </c>
      <c r="Q202" s="26" t="str">
        <f>IF($A202="","",H202*J202)</f>
        <v/>
      </c>
      <c r="R202" s="26" t="str">
        <f>IF($A202="","",MAX(0,Q202-I202))</f>
        <v/>
      </c>
      <c r="S202" s="27" t="str">
        <f>IF($A202="","",R202*D202)</f>
        <v/>
      </c>
      <c r="T202" s="27" t="str">
        <f>IF($A202="","",R202*(D202-E202))</f>
        <v/>
      </c>
      <c r="U202" s="26" t="str">
        <f>IF($A202="","",MAX(0,I202-(Q202+M202)))</f>
        <v/>
      </c>
      <c r="V202" s="27" t="str">
        <f>IF($A202="","",U202*E202)</f>
        <v/>
      </c>
      <c r="W202" s="28" t="str">
        <f>IF($A202="","",IF(R202&gt;0,"At risk",IF(U202&gt;0,"Excess","Balanced")))</f>
        <v/>
      </c>
      <c r="X202" s="28" t="str">
        <f>IF($A202="","",IF(N202="","Unavailable",IF(N202&gt;Settings!$B$3,"Positive",IF(N202=Settings!$B$3,"Neutral","Negative"))))</f>
        <v/>
      </c>
      <c r="Y202" s="28" t="str">
        <f>IF($A202="","",IF(W202="At risk",IF(X202="Unavailable","Replenish; lower ad priority until the delivery lands (no POAS: check margin)",IF(X202="Negative","Fix the economics before reordering","Replenish; lower ad priority until the delivery lands")),IF(W202="Excess",IF(X202="Unavailable","Hold the next order; promote while profitable (no POAS: check margin)",IF(X202="Negative","Deprioritise: review price, cost and clearance","Hold the next order; promote while profitable")),IF(X202="Negative","Keep stock lean; review price and cost","Keep: reorder on the usual date"))))</f>
        <v/>
      </c>
      <c r="Z202" s="28" t="str">
        <f>IF($A202="","",IF(W202="At risk",TEXT(R202,"0")&amp;" units short before the delivery",IF(W202="Excess",TEXT(U202,"0")&amp;" units above demand to delivery plus safety stock","Stock covers demand to the delivery"))&amp;IF(N202="","; no POAS","; POAS "&amp;TEXT(N202,"0.0#")&amp;" vs break-even "&amp;TEXT(Settings!$B$3,"0.0#"))&amp;IF(AND(W202="At risk",OR(L202="",L202=0)),"; no confirmed order",""))</f>
        <v/>
      </c>
      <c r="AA202" s="28" t="str">
        <f>IF($A202="","",IF(W202="At risk","Forecast, purchase order date and quantity, safety stock, margin",IF(W202="Excess","Season, product lifecycle, price floor, committed stock, returns","Season and returns before the next order")))</f>
        <v/>
      </c>
    </row>
    <row r="203" spans="1:27" x14ac:dyDescent="0.25">
      <c r="A203" s="17"/>
      <c r="B203" s="17"/>
      <c r="C203" s="17"/>
      <c r="D203" s="18"/>
      <c r="E203" s="18"/>
      <c r="F203" s="18"/>
      <c r="G203" s="18"/>
      <c r="H203" s="19"/>
      <c r="I203" s="20"/>
      <c r="J203" s="21"/>
      <c r="K203" s="22"/>
      <c r="L203" s="20"/>
      <c r="M203" s="20"/>
      <c r="N203" s="23"/>
      <c r="O203" s="24" t="str">
        <f>IF($A203="","",IF(G203&gt;0,F203/G203,""))</f>
        <v/>
      </c>
      <c r="P203" s="25" t="str">
        <f>IF($A203="","",IF(H203&gt;0,I203/H203,"No demand"))</f>
        <v/>
      </c>
      <c r="Q203" s="26" t="str">
        <f>IF($A203="","",H203*J203)</f>
        <v/>
      </c>
      <c r="R203" s="26" t="str">
        <f>IF($A203="","",MAX(0,Q203-I203))</f>
        <v/>
      </c>
      <c r="S203" s="27" t="str">
        <f>IF($A203="","",R203*D203)</f>
        <v/>
      </c>
      <c r="T203" s="27" t="str">
        <f>IF($A203="","",R203*(D203-E203))</f>
        <v/>
      </c>
      <c r="U203" s="26" t="str">
        <f>IF($A203="","",MAX(0,I203-(Q203+M203)))</f>
        <v/>
      </c>
      <c r="V203" s="27" t="str">
        <f>IF($A203="","",U203*E203)</f>
        <v/>
      </c>
      <c r="W203" s="28" t="str">
        <f>IF($A203="","",IF(R203&gt;0,"At risk",IF(U203&gt;0,"Excess","Balanced")))</f>
        <v/>
      </c>
      <c r="X203" s="28" t="str">
        <f>IF($A203="","",IF(N203="","Unavailable",IF(N203&gt;Settings!$B$3,"Positive",IF(N203=Settings!$B$3,"Neutral","Negative"))))</f>
        <v/>
      </c>
      <c r="Y203" s="28" t="str">
        <f>IF($A203="","",IF(W203="At risk",IF(X203="Unavailable","Replenish; lower ad priority until the delivery lands (no POAS: check margin)",IF(X203="Negative","Fix the economics before reordering","Replenish; lower ad priority until the delivery lands")),IF(W203="Excess",IF(X203="Unavailable","Hold the next order; promote while profitable (no POAS: check margin)",IF(X203="Negative","Deprioritise: review price, cost and clearance","Hold the next order; promote while profitable")),IF(X203="Negative","Keep stock lean; review price and cost","Keep: reorder on the usual date"))))</f>
        <v/>
      </c>
      <c r="Z203" s="28" t="str">
        <f>IF($A203="","",IF(W203="At risk",TEXT(R203,"0")&amp;" units short before the delivery",IF(W203="Excess",TEXT(U203,"0")&amp;" units above demand to delivery plus safety stock","Stock covers demand to the delivery"))&amp;IF(N203="","; no POAS","; POAS "&amp;TEXT(N203,"0.0#")&amp;" vs break-even "&amp;TEXT(Settings!$B$3,"0.0#"))&amp;IF(AND(W203="At risk",OR(L203="",L203=0)),"; no confirmed order",""))</f>
        <v/>
      </c>
      <c r="AA203" s="28" t="str">
        <f>IF($A203="","",IF(W203="At risk","Forecast, purchase order date and quantity, safety stock, margin",IF(W203="Excess","Season, product lifecycle, price floor, committed stock, returns","Season and returns before the next order")))</f>
        <v/>
      </c>
    </row>
    <row r="204" spans="1:27" x14ac:dyDescent="0.25">
      <c r="A204" s="17"/>
      <c r="B204" s="17"/>
      <c r="C204" s="17"/>
      <c r="D204" s="18"/>
      <c r="E204" s="18"/>
      <c r="F204" s="18"/>
      <c r="G204" s="18"/>
      <c r="H204" s="19"/>
      <c r="I204" s="20"/>
      <c r="J204" s="21"/>
      <c r="K204" s="22"/>
      <c r="L204" s="20"/>
      <c r="M204" s="20"/>
      <c r="N204" s="23"/>
      <c r="O204" s="24" t="str">
        <f>IF($A204="","",IF(G204&gt;0,F204/G204,""))</f>
        <v/>
      </c>
      <c r="P204" s="25" t="str">
        <f>IF($A204="","",IF(H204&gt;0,I204/H204,"No demand"))</f>
        <v/>
      </c>
      <c r="Q204" s="26" t="str">
        <f>IF($A204="","",H204*J204)</f>
        <v/>
      </c>
      <c r="R204" s="26" t="str">
        <f>IF($A204="","",MAX(0,Q204-I204))</f>
        <v/>
      </c>
      <c r="S204" s="27" t="str">
        <f>IF($A204="","",R204*D204)</f>
        <v/>
      </c>
      <c r="T204" s="27" t="str">
        <f>IF($A204="","",R204*(D204-E204))</f>
        <v/>
      </c>
      <c r="U204" s="26" t="str">
        <f>IF($A204="","",MAX(0,I204-(Q204+M204)))</f>
        <v/>
      </c>
      <c r="V204" s="27" t="str">
        <f>IF($A204="","",U204*E204)</f>
        <v/>
      </c>
      <c r="W204" s="28" t="str">
        <f>IF($A204="","",IF(R204&gt;0,"At risk",IF(U204&gt;0,"Excess","Balanced")))</f>
        <v/>
      </c>
      <c r="X204" s="28" t="str">
        <f>IF($A204="","",IF(N204="","Unavailable",IF(N204&gt;Settings!$B$3,"Positive",IF(N204=Settings!$B$3,"Neutral","Negative"))))</f>
        <v/>
      </c>
      <c r="Y204" s="28" t="str">
        <f>IF($A204="","",IF(W204="At risk",IF(X204="Unavailable","Replenish; lower ad priority until the delivery lands (no POAS: check margin)",IF(X204="Negative","Fix the economics before reordering","Replenish; lower ad priority until the delivery lands")),IF(W204="Excess",IF(X204="Unavailable","Hold the next order; promote while profitable (no POAS: check margin)",IF(X204="Negative","Deprioritise: review price, cost and clearance","Hold the next order; promote while profitable")),IF(X204="Negative","Keep stock lean; review price and cost","Keep: reorder on the usual date"))))</f>
        <v/>
      </c>
      <c r="Z204" s="28" t="str">
        <f>IF($A204="","",IF(W204="At risk",TEXT(R204,"0")&amp;" units short before the delivery",IF(W204="Excess",TEXT(U204,"0")&amp;" units above demand to delivery plus safety stock","Stock covers demand to the delivery"))&amp;IF(N204="","; no POAS","; POAS "&amp;TEXT(N204,"0.0#")&amp;" vs break-even "&amp;TEXT(Settings!$B$3,"0.0#"))&amp;IF(AND(W204="At risk",OR(L204="",L204=0)),"; no confirmed order",""))</f>
        <v/>
      </c>
      <c r="AA204" s="28" t="str">
        <f>IF($A204="","",IF(W204="At risk","Forecast, purchase order date and quantity, safety stock, margin",IF(W204="Excess","Season, product lifecycle, price floor, committed stock, returns","Season and returns before the next order")))</f>
        <v/>
      </c>
    </row>
    <row r="206" spans="1:1" x14ac:dyDescent="0.25">
      <c r="A206" s="9" t="s">
        <v>106</v>
      </c>
    </row>
  </sheetData>
  <autoFilter ref="A4:AA204"/>
  <mergeCells count="1">
    <mergeCell ref="W3:Y3"/>
  </mergeCells>
  <conditionalFormatting sqref="W5:W204">
    <cfRule type="expression" dxfId="7" priority="1">
      <formula>$W5="At risk"</formula>
    </cfRule>
    <cfRule type="expression" dxfId="8" priority="2">
      <formula>$W5="Excess"</formula>
    </cfRule>
    <cfRule type="expression" dxfId="9" priority="3">
      <formula>$W5="Balanced"</formula>
    </cfRule>
  </conditionalFormatting>
  <conditionalFormatting sqref="X5:X204">
    <cfRule type="expression" dxfId="10" priority="1">
      <formula>$X5="Positive"</formula>
    </cfRule>
    <cfRule type="expression" dxfId="11" priority="2">
      <formula>$X5="Neutral"</formula>
    </cfRule>
    <cfRule type="expression" dxfId="12" priority="3">
      <formula>$X5="Negative"</formula>
    </cfRule>
    <cfRule type="expression" dxfId="13" priority="4">
      <formula>$X5="Unavailable"</formula>
    </cfRule>
  </conditionalFormatting>
  <dataValidations count="10">
    <dataValidation type="decimal" operator="greaterThan" allowBlank="1" showErrorMessage="1" errorTitle="Enter a price" error="Enter a price above 0, excl. VAT." sqref="D10:D204">
      <formula1>0</formula1>
    </dataValidation>
    <dataValidation type="decimal" operator="greaterThan" allowBlank="1" showErrorMessage="1" errorTitle="Enter a price" error="Enter a price above 0, excl. VAT." sqref="D5:D204">
      <formula1>0</formula1>
    </dataValidation>
    <dataValidation type="decimal" operator="greaterThanOrEqual" allowBlank="1" showErrorMessage="1" errorTitle="Enter a number" error="Enter a number of 0 or more." sqref="E10:E204">
      <formula1>0</formula1>
    </dataValidation>
    <dataValidation type="decimal" operator="greaterThanOrEqual" allowBlank="1" showErrorMessage="1" errorTitle="Enter a number" error="Enter a number of 0 or more." sqref="E5:E204">
      <formula1>0</formula1>
    </dataValidation>
    <dataValidation type="decimal" operator="greaterThanOrEqual" allowBlank="1" showErrorMessage="1" errorTitle="Enter a number" error="Enter a number of 0 or more." sqref="G10:J204">
      <formula1>0</formula1>
    </dataValidation>
    <dataValidation type="decimal" operator="greaterThanOrEqual" allowBlank="1" showErrorMessage="1" errorTitle="Enter a number" error="Enter a number of 0 or more." sqref="G5:J204">
      <formula1>0</formula1>
    </dataValidation>
    <dataValidation type="decimal" operator="greaterThanOrEqual" allowBlank="1" showErrorMessage="1" errorTitle="Enter a number" error="Enter a number of 0 or more." sqref="L10:M204">
      <formula1>0</formula1>
    </dataValidation>
    <dataValidation type="decimal" operator="greaterThanOrEqual" allowBlank="1" showErrorMessage="1" errorTitle="Enter a number" error="Enter a number of 0 or more." sqref="L5:M204">
      <formula1>0</formula1>
    </dataValidation>
    <dataValidation type="decimal" operator="greaterThanOrEqual" allowBlank="1" showErrorMessage="1" errorTitle="Enter a POAS" error="Enter POAS as a plain number, for example 1.6, or leave it blank if the product has no ads." sqref="N10:N204">
      <formula1>0</formula1>
    </dataValidation>
    <dataValidation type="decimal" operator="greaterThanOrEqual" allowBlank="1" showErrorMessage="1" errorTitle="Enter a POAS" error="Enter POAS as a plain number, for example 1.6, or leave it blank if the product has no ads." sqref="N5:N204">
      <formula1>0</formula1>
    </dataValidation>
  </dataValidations>
  <pageMargins left="0.7" right="0.7" top="0.75" bottom="0.75" header="0.3" footer="0.3"/>
  <pageSetup orientation="portrait" horizontalDpi="4294967295" verticalDpi="4294967295" scale="100" fitToWidth="1" fitToHeight="1"/>
  <headerFooter>
    <oddFooter>&amp;LProduct Metrics, October 2026. productmetrics.io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owGridLines="0"/>
  </sheetViews>
  <sheetFormatPr defaultRowHeight="15" outlineLevelRow="0" outlineLevelCol="0" x14ac:dyDescent="55"/>
  <cols>
    <col min="1" max="1" width="24" customWidth="1"/>
    <col min="2" max="2" width="12" customWidth="1"/>
    <col min="3" max="3" width="80" customWidth="1"/>
  </cols>
  <sheetData>
    <row r="1" spans="1:1" x14ac:dyDescent="0.25">
      <c r="A1" s="1" t="s">
        <v>124</v>
      </c>
    </row>
    <row r="3" ht="26" customHeight="1" spans="1:3" x14ac:dyDescent="0.25">
      <c r="A3" s="10" t="s">
        <v>125</v>
      </c>
      <c r="B3" s="23">
        <v>1</v>
      </c>
      <c r="C3" s="14" t="s">
        <v>126</v>
      </c>
    </row>
    <row r="5" spans="1:1" x14ac:dyDescent="0.25">
      <c r="A5" s="9" t="s">
        <v>106</v>
      </c>
    </row>
  </sheetData>
  <dataValidations count="1">
    <dataValidation type="decimal" operator="greaterThan" showErrorMessage="1" errorTitle="Enter a POAS" error="Enter the break-even POAS as a plain number above 0, for example 1.0." sqref="B3">
      <formula1>0</formula1>
    </dataValidation>
  </dataValidations>
  <pageMargins left="0.7" right="0.7" top="0.75" bottom="0.75" header="0.3" footer="0.3"/>
  <pageSetup orientation="portrait" horizontalDpi="4294967295" verticalDpi="4294967295" scale="100" fitToWidth="1" fitToHeight="1"/>
  <headerFooter>
    <oddFooter>&amp;LProduct Metrics, October 2026. productmetrics.io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Example</vt:lpstr>
      <vt:lpstr>Your products</vt:lpstr>
      <vt:lpstr>Settings</vt:lpstr>
    </vt:vector>
  </TitlesOfParts>
  <Company>Product Metrics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Product Metrics</dc:creator>
  <dc:title>Ecommerce inventory planning worksheet</dc:title>
  <dc:subject/>
  <dc:description/>
  <cp:keywords/>
  <cp:category/>
  <cp:lastModifiedBy>Unknown</cp:lastModifiedBy>
  <dcterms:created xsi:type="dcterms:W3CDTF">2026-10-25T00:00:00Z</dcterms:created>
  <dcterms:modified xsi:type="dcterms:W3CDTF">2026-10-25T00:00:00Z</dcterms:modified>
</cp:coreProperties>
</file>